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3860" windowHeight="11790"/>
  </bookViews>
  <sheets>
    <sheet name="на 01.04.2025" sheetId="6" r:id="rId1"/>
  </sheets>
  <definedNames>
    <definedName name="__bookmark_11">#REF!</definedName>
    <definedName name="__bookmark_15">#REF!</definedName>
    <definedName name="__bookmark_17">#REF!</definedName>
    <definedName name="__bookmark_2">#REF!</definedName>
    <definedName name="__bookmark_29">#REF!</definedName>
    <definedName name="__bookmark_5">#REF!</definedName>
    <definedName name="_xlnm._FilterDatabase" localSheetId="0" hidden="1">'на 01.04.2025'!$A$5:$I$44</definedName>
  </definedNames>
  <calcPr calcId="144525"/>
</workbook>
</file>

<file path=xl/calcChain.xml><?xml version="1.0" encoding="utf-8"?>
<calcChain xmlns="http://schemas.openxmlformats.org/spreadsheetml/2006/main">
  <c r="F39" i="6" l="1"/>
  <c r="F35" i="6"/>
  <c r="F32" i="6"/>
  <c r="F26" i="6"/>
  <c r="F23" i="6"/>
  <c r="F19" i="6"/>
  <c r="F17" i="6"/>
  <c r="F15" i="6"/>
  <c r="F6" i="6"/>
  <c r="F44" i="6" s="1"/>
  <c r="D17" i="6" l="1"/>
  <c r="C17" i="6"/>
  <c r="H12" i="6" l="1"/>
  <c r="D39" i="6"/>
  <c r="G39" i="6" s="1"/>
  <c r="C39" i="6"/>
  <c r="D35" i="6"/>
  <c r="C35" i="6"/>
  <c r="D32" i="6"/>
  <c r="H32" i="6" s="1"/>
  <c r="C32" i="6"/>
  <c r="D26" i="6"/>
  <c r="C26" i="6"/>
  <c r="D23" i="6"/>
  <c r="G23" i="6" s="1"/>
  <c r="C23" i="6"/>
  <c r="D19" i="6"/>
  <c r="C19" i="6"/>
  <c r="D15" i="6"/>
  <c r="G15" i="6" s="1"/>
  <c r="C15" i="6"/>
  <c r="G41" i="6"/>
  <c r="H41" i="6"/>
  <c r="G42" i="6"/>
  <c r="H42" i="6"/>
  <c r="G43" i="6"/>
  <c r="H43" i="6"/>
  <c r="H40" i="6"/>
  <c r="G40" i="6"/>
  <c r="H38" i="6"/>
  <c r="G36" i="6"/>
  <c r="H36" i="6"/>
  <c r="G37" i="6"/>
  <c r="H37" i="6"/>
  <c r="G38" i="6"/>
  <c r="G34" i="6"/>
  <c r="H34" i="6"/>
  <c r="H33" i="6"/>
  <c r="G33" i="6"/>
  <c r="G28" i="6"/>
  <c r="H28" i="6"/>
  <c r="G29" i="6"/>
  <c r="H29" i="6"/>
  <c r="G30" i="6"/>
  <c r="G31" i="6"/>
  <c r="H31" i="6"/>
  <c r="H27" i="6"/>
  <c r="G27" i="6"/>
  <c r="G24" i="6"/>
  <c r="H24" i="6"/>
  <c r="G25" i="6"/>
  <c r="H25" i="6"/>
  <c r="G20" i="6"/>
  <c r="H20" i="6"/>
  <c r="G21" i="6"/>
  <c r="H21" i="6"/>
  <c r="G22" i="6"/>
  <c r="H22" i="6"/>
  <c r="G18" i="6"/>
  <c r="H18" i="6"/>
  <c r="H16" i="6"/>
  <c r="G16" i="6"/>
  <c r="E41" i="6"/>
  <c r="E43" i="6"/>
  <c r="E40" i="6"/>
  <c r="E36" i="6"/>
  <c r="E37" i="6"/>
  <c r="E38" i="6"/>
  <c r="E34" i="6"/>
  <c r="E33" i="6"/>
  <c r="E28" i="6"/>
  <c r="E29" i="6"/>
  <c r="E30" i="6"/>
  <c r="E31" i="6"/>
  <c r="E27" i="6"/>
  <c r="E24" i="6"/>
  <c r="E25" i="6"/>
  <c r="E20" i="6"/>
  <c r="E21" i="6"/>
  <c r="E22" i="6"/>
  <c r="E18" i="6"/>
  <c r="E16" i="6"/>
  <c r="H8" i="6"/>
  <c r="H9" i="6"/>
  <c r="H11" i="6"/>
  <c r="H14" i="6"/>
  <c r="H7" i="6"/>
  <c r="G8" i="6"/>
  <c r="G9" i="6"/>
  <c r="G10" i="6"/>
  <c r="G11" i="6"/>
  <c r="G13" i="6"/>
  <c r="G14" i="6"/>
  <c r="G7" i="6"/>
  <c r="E8" i="6"/>
  <c r="E9" i="6"/>
  <c r="E10" i="6"/>
  <c r="E11" i="6"/>
  <c r="E13" i="6"/>
  <c r="E14" i="6"/>
  <c r="E7" i="6"/>
  <c r="D6" i="6"/>
  <c r="C6" i="6"/>
  <c r="D44" i="6" l="1"/>
  <c r="C44" i="6"/>
  <c r="G6" i="6"/>
  <c r="H6" i="6"/>
  <c r="E6" i="6"/>
  <c r="H23" i="6"/>
  <c r="E12" i="6"/>
  <c r="G12" i="6"/>
  <c r="E26" i="6"/>
  <c r="G32" i="6"/>
  <c r="H35" i="6"/>
  <c r="G19" i="6"/>
  <c r="H39" i="6"/>
  <c r="E32" i="6"/>
  <c r="G26" i="6"/>
  <c r="E23" i="6"/>
  <c r="E17" i="6"/>
  <c r="H17" i="6"/>
  <c r="G17" i="6"/>
  <c r="H26" i="6"/>
  <c r="G35" i="6"/>
  <c r="H19" i="6"/>
  <c r="H15" i="6"/>
  <c r="E39" i="6"/>
  <c r="E35" i="6"/>
  <c r="E19" i="6"/>
  <c r="E15" i="6"/>
  <c r="E44" i="6" l="1"/>
  <c r="G44" i="6"/>
  <c r="H44" i="6"/>
</calcChain>
</file>

<file path=xl/sharedStrings.xml><?xml version="1.0" encoding="utf-8"?>
<sst xmlns="http://schemas.openxmlformats.org/spreadsheetml/2006/main" count="89" uniqueCount="89">
  <si>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</si>
  <si>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</si>
  <si>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</si>
  <si>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</si>
  <si>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</si>
  <si>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</si>
  <si>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</si>
  <si>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</si>
  <si>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</si>
  <si>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</si>
  <si>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</si>
  <si>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</si>
  <si>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</si>
  <si>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</si>
  <si>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</si>
  <si>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</si>
  <si>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</si>
  <si>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</si>
  <si>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</si>
  <si>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</si>
  <si>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</si>
  <si>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</si>
  <si>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</si>
  <si>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</si>
  <si>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</si>
  <si>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</si>
  <si>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</si>
  <si>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</si>
  <si>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</si>
  <si>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</si>
  <si>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</si>
  <si>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</si>
  <si>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</si>
  <si>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</si>
  <si>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</si>
  <si>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</si>
  <si>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</si>
  <si>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Итого:</t>
  </si>
  <si>
    <t xml:space="preserve">Наименование </t>
  </si>
  <si>
    <t>Процент исполнения к уточненному плану, %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</si>
  <si>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</si>
  <si>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</si>
  <si>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</si>
  <si>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</si>
  <si>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</si>
  <si>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</si>
  <si>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</si>
  <si>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</si>
  <si>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</si>
  <si>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0200</t>
  </si>
  <si>
    <t>0203</t>
  </si>
  <si>
    <t>0300</t>
  </si>
  <si>
    <t>0310</t>
  </si>
  <si>
    <t>0400</t>
  </si>
  <si>
    <t>0405</t>
  </si>
  <si>
    <t>0409</t>
  </si>
  <si>
    <t>0412</t>
  </si>
  <si>
    <t>0500</t>
  </si>
  <si>
    <t>0502</t>
  </si>
  <si>
    <t>0503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</si>
  <si>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</si>
  <si>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</si>
  <si>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</si>
  <si>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</si>
  <si>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</si>
  <si>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</si>
  <si>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</si>
  <si>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</si>
  <si>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</si>
  <si>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</si>
  <si>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1003</t>
  </si>
  <si>
    <t>1004</t>
  </si>
  <si>
    <t>1006</t>
  </si>
  <si>
    <t>1100</t>
  </si>
  <si>
    <t>1101</t>
  </si>
  <si>
    <t>1102</t>
  </si>
  <si>
    <t>1103</t>
  </si>
  <si>
    <t>1105</t>
  </si>
  <si>
    <t>Раздел, подраздел</t>
  </si>
  <si>
    <t>Защита населения и территории от чрезвычайных ситуаций природного и техногенного характера, пожарная безопасность</t>
  </si>
  <si>
    <t>абс. сумма</t>
  </si>
  <si>
    <t>%</t>
  </si>
  <si>
    <t>Отклонение к соответствующему периоду прошлого года</t>
  </si>
  <si>
    <t>(тыс. рублей)</t>
  </si>
  <si>
    <t>Сведения об исполнении бюджета Александровского муниципального округа Ставропольского края по расходам за 1 квартал 2025 года в разрезе разделов и подразделов классификации расходов в сравнении с запланированными годовыми значениями на 2025 год и соответствующим периодом прошлого года</t>
  </si>
  <si>
    <t xml:space="preserve">Исполнено за  
1 квартал 2024 года
</t>
  </si>
  <si>
    <t>2025 год</t>
  </si>
  <si>
    <t>План 
на 2024 год
(сводная бюджетная роспись по состоянию на 01.04.2025 г.)</t>
  </si>
  <si>
    <t xml:space="preserve">Исполнение 
за  1 квартал 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</si>
</sst>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&quot;###,##0.00"/>
    <numFmt numFmtId="165" formatCode="#,##0.00;[Red]\-#,##0.00"/>
  </numFmts>
  <fonts count="6" x14ac:knownFonts="1">
    <font>
      <sz val="10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164" fontId="1" fillId="2" borderId="1" xfId="0" applyNumberFormat="1" applyFont="1" applyFill="1" applyBorder="1" applyAlignment="1">
      <alignment horizontal="left" wrapText="1"/>
    </xf>
    <xf numFmtId="164" fontId="1" fillId="2" borderId="1" xfId="0" applyNumberFormat="1" applyFont="1" applyFill="1" applyBorder="1" applyAlignment="1">
      <alignment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0" xfId="0" applyFill="1"/>
    <xf numFmtId="49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164" fontId="2" fillId="0" borderId="0" xfId="0" applyNumberFormat="1" applyFont="1" applyFill="1" applyBorder="1"/>
    <xf numFmtId="164" fontId="2" fillId="2" borderId="1" xfId="0" applyNumberFormat="1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164" fontId="4" fillId="2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zoomScale="85" zoomScaleNormal="85" workbookViewId="0">
      <selection activeCell="D37" sqref="D37"/>
    </sheetView>
  </sheetViews>
  <sheetFormatPr defaultRowHeight="15.75" x14ac:dyDescent="0.25"/>
  <cols>
    <col min="1" max="1" width="12.28515625" style="5" customWidth="1"/>
    <col min="2" max="2" width="50.7109375" customWidth="1"/>
    <col min="3" max="4" width="17.7109375" customWidth="1"/>
    <col min="5" max="5" width="11.140625" style="1" customWidth="1"/>
    <col min="6" max="7" width="17.7109375" customWidth="1"/>
    <col min="8" max="8" width="10.5703125" customWidth="1"/>
    <col min="10" max="10" width="9.140625" style="16"/>
    <col min="11" max="12" width="12.7109375" style="16" bestFit="1" customWidth="1"/>
    <col min="13" max="15" width="9.140625" style="16"/>
  </cols>
  <sheetData>
    <row r="1" spans="1:15" ht="42" customHeight="1" x14ac:dyDescent="0.2">
      <c r="A1" s="35" t="s">
        <v>84</v>
      </c>
      <c r="B1" s="35"/>
      <c r="C1" s="35"/>
      <c r="D1" s="35"/>
      <c r="E1" s="35"/>
      <c r="F1" s="35"/>
      <c r="G1" s="35"/>
      <c r="H1" s="35"/>
    </row>
    <row r="2" spans="1:15" ht="31.5" customHeight="1" x14ac:dyDescent="0.2">
      <c r="A2" s="35"/>
      <c r="B2" s="35"/>
      <c r="C2" s="35"/>
      <c r="D2" s="35"/>
      <c r="E2" s="35"/>
      <c r="F2" s="35"/>
      <c r="G2" s="35"/>
      <c r="H2" s="35"/>
    </row>
    <row r="3" spans="1:15" x14ac:dyDescent="0.25">
      <c r="E3" s="4"/>
      <c r="H3" s="4" t="s">
        <v>83</v>
      </c>
    </row>
    <row r="4" spans="1:15" ht="52.5" customHeight="1" x14ac:dyDescent="0.2">
      <c r="A4" s="36" t="s">
        <v>78</v>
      </c>
      <c r="B4" s="40" t="s">
        <v>38</v>
      </c>
      <c r="C4" s="40" t="s">
        <v>86</v>
      </c>
      <c r="D4" s="40"/>
      <c r="E4" s="36" t="s">
        <v>39</v>
      </c>
      <c r="F4" s="36" t="s">
        <v>85</v>
      </c>
      <c r="G4" s="38" t="s">
        <v>82</v>
      </c>
      <c r="H4" s="39"/>
    </row>
    <row r="5" spans="1:15" ht="113.25" customHeight="1" x14ac:dyDescent="0.2">
      <c r="A5" s="41"/>
      <c r="B5" s="40"/>
      <c r="C5" s="8" t="s">
        <v>87</v>
      </c>
      <c r="D5" s="33" t="s">
        <v>88</v>
      </c>
      <c r="E5" s="37"/>
      <c r="F5" s="37"/>
      <c r="G5" s="15" t="s">
        <v>80</v>
      </c>
      <c r="H5" s="8" t="s">
        <v>81</v>
      </c>
    </row>
    <row r="6" spans="1:15" x14ac:dyDescent="0.25">
      <c r="A6" s="7" t="s">
        <v>40</v>
      </c>
      <c r="B6" s="2" t="s">
        <v>0</v>
      </c>
      <c r="C6" s="28">
        <f>SUM(C7:C14)</f>
        <v>261616.00999999998</v>
      </c>
      <c r="D6" s="28">
        <f>SUM(D7:D14)</f>
        <v>56730.75</v>
      </c>
      <c r="E6" s="22">
        <f>D6/C6*100</f>
        <v>21.684739401078705</v>
      </c>
      <c r="F6" s="21">
        <f>SUM(F7:F14)</f>
        <v>52421.81</v>
      </c>
      <c r="G6" s="21">
        <f>D6-F6</f>
        <v>4308.9400000000023</v>
      </c>
      <c r="H6" s="23">
        <f>D6/F6*100</f>
        <v>108.21974670466359</v>
      </c>
      <c r="J6" s="17"/>
      <c r="K6" s="18"/>
      <c r="L6" s="18"/>
      <c r="M6" s="18"/>
      <c r="N6" s="19"/>
      <c r="O6" s="19"/>
    </row>
    <row r="7" spans="1:15" ht="47.25" x14ac:dyDescent="0.2">
      <c r="A7" s="9" t="s">
        <v>41</v>
      </c>
      <c r="B7" s="11" t="s">
        <v>1</v>
      </c>
      <c r="C7" s="29">
        <v>2138.1799999999998</v>
      </c>
      <c r="D7" s="29">
        <v>545.55999999999995</v>
      </c>
      <c r="E7" s="25">
        <f>D7/C7*100</f>
        <v>25.515157750984478</v>
      </c>
      <c r="F7" s="24">
        <v>432.86</v>
      </c>
      <c r="G7" s="26">
        <f>D7-F7</f>
        <v>112.69999999999993</v>
      </c>
      <c r="H7" s="26">
        <f>D7/F7*100</f>
        <v>126.03613177470774</v>
      </c>
      <c r="J7" s="17"/>
      <c r="K7" s="18"/>
      <c r="L7" s="18"/>
      <c r="M7" s="18"/>
      <c r="N7" s="19"/>
      <c r="O7" s="19"/>
    </row>
    <row r="8" spans="1:15" ht="63" x14ac:dyDescent="0.2">
      <c r="A8" s="9" t="s">
        <v>42</v>
      </c>
      <c r="B8" s="11" t="s">
        <v>2</v>
      </c>
      <c r="C8" s="29">
        <v>3531.84</v>
      </c>
      <c r="D8" s="29">
        <v>911.65</v>
      </c>
      <c r="E8" s="25">
        <f t="shared" ref="E8:E14" si="0">D8/C8*100</f>
        <v>25.812324454108904</v>
      </c>
      <c r="F8" s="24">
        <v>746.72</v>
      </c>
      <c r="G8" s="26">
        <f t="shared" ref="G8:G14" si="1">D8-F8</f>
        <v>164.92999999999995</v>
      </c>
      <c r="H8" s="26">
        <f t="shared" ref="H8:H14" si="2">D8/F8*100</f>
        <v>122.0872616241697</v>
      </c>
      <c r="J8" s="17"/>
      <c r="K8" s="18"/>
      <c r="L8" s="18"/>
      <c r="M8" s="18"/>
      <c r="N8" s="19"/>
      <c r="O8" s="19"/>
    </row>
    <row r="9" spans="1:15" ht="63" x14ac:dyDescent="0.2">
      <c r="A9" s="9" t="s">
        <v>43</v>
      </c>
      <c r="B9" s="11" t="s">
        <v>3</v>
      </c>
      <c r="C9" s="29">
        <v>91140.87</v>
      </c>
      <c r="D9" s="29">
        <v>20209.12</v>
      </c>
      <c r="E9" s="25">
        <f t="shared" si="0"/>
        <v>22.173499111869351</v>
      </c>
      <c r="F9" s="24">
        <v>19569.109999999997</v>
      </c>
      <c r="G9" s="26">
        <f t="shared" si="1"/>
        <v>640.01000000000204</v>
      </c>
      <c r="H9" s="26">
        <f t="shared" si="2"/>
        <v>103.27051153578269</v>
      </c>
      <c r="J9" s="17"/>
      <c r="K9" s="18"/>
      <c r="L9" s="18"/>
      <c r="M9" s="18"/>
      <c r="N9" s="19"/>
      <c r="O9" s="19"/>
    </row>
    <row r="10" spans="1:15" x14ac:dyDescent="0.2">
      <c r="A10" s="9" t="s">
        <v>44</v>
      </c>
      <c r="B10" s="11" t="s">
        <v>4</v>
      </c>
      <c r="C10" s="29">
        <v>24.29</v>
      </c>
      <c r="D10" s="29">
        <v>0</v>
      </c>
      <c r="E10" s="25">
        <f t="shared" si="0"/>
        <v>0</v>
      </c>
      <c r="F10" s="24">
        <v>0</v>
      </c>
      <c r="G10" s="26">
        <f t="shared" si="1"/>
        <v>0</v>
      </c>
      <c r="H10" s="26">
        <v>0</v>
      </c>
      <c r="J10" s="17"/>
      <c r="K10" s="18"/>
      <c r="L10" s="18"/>
      <c r="M10" s="18"/>
      <c r="N10" s="19"/>
      <c r="O10" s="19"/>
    </row>
    <row r="11" spans="1:15" ht="47.25" x14ac:dyDescent="0.2">
      <c r="A11" s="9" t="s">
        <v>45</v>
      </c>
      <c r="B11" s="11" t="s">
        <v>5</v>
      </c>
      <c r="C11" s="29">
        <v>20312.12</v>
      </c>
      <c r="D11" s="29">
        <v>4889.08</v>
      </c>
      <c r="E11" s="25">
        <f t="shared" si="0"/>
        <v>24.06976721287586</v>
      </c>
      <c r="F11" s="24">
        <v>4817.72</v>
      </c>
      <c r="G11" s="26">
        <f t="shared" si="1"/>
        <v>71.359999999999673</v>
      </c>
      <c r="H11" s="26">
        <f t="shared" si="2"/>
        <v>101.48119857525965</v>
      </c>
      <c r="J11" s="17"/>
      <c r="K11" s="18"/>
      <c r="L11" s="18"/>
      <c r="M11" s="18"/>
      <c r="N11" s="19"/>
      <c r="O11" s="19"/>
    </row>
    <row r="12" spans="1:15" ht="31.5" x14ac:dyDescent="0.2">
      <c r="A12" s="9" t="s">
        <v>46</v>
      </c>
      <c r="B12" s="11" t="s">
        <v>6</v>
      </c>
      <c r="C12" s="29">
        <v>3980.94</v>
      </c>
      <c r="D12" s="29">
        <v>0</v>
      </c>
      <c r="E12" s="25">
        <f t="shared" si="0"/>
        <v>0</v>
      </c>
      <c r="F12" s="24">
        <v>0</v>
      </c>
      <c r="G12" s="26">
        <f t="shared" si="1"/>
        <v>0</v>
      </c>
      <c r="H12" s="26" t="e">
        <f t="shared" si="2"/>
        <v>#DIV/0!</v>
      </c>
      <c r="J12" s="17"/>
      <c r="K12" s="18"/>
      <c r="L12" s="18"/>
      <c r="M12" s="18"/>
      <c r="N12" s="19"/>
      <c r="O12" s="19"/>
    </row>
    <row r="13" spans="1:15" x14ac:dyDescent="0.2">
      <c r="A13" s="9" t="s">
        <v>47</v>
      </c>
      <c r="B13" s="11" t="s">
        <v>7</v>
      </c>
      <c r="C13" s="29">
        <v>700</v>
      </c>
      <c r="D13" s="29">
        <v>0</v>
      </c>
      <c r="E13" s="25">
        <f t="shared" si="0"/>
        <v>0</v>
      </c>
      <c r="F13" s="24">
        <v>0</v>
      </c>
      <c r="G13" s="26">
        <f t="shared" si="1"/>
        <v>0</v>
      </c>
      <c r="H13" s="26"/>
      <c r="J13" s="17"/>
      <c r="K13" s="18"/>
      <c r="L13" s="18"/>
      <c r="M13" s="18"/>
      <c r="N13" s="19"/>
      <c r="O13" s="19"/>
    </row>
    <row r="14" spans="1:15" x14ac:dyDescent="0.2">
      <c r="A14" s="9" t="s">
        <v>48</v>
      </c>
      <c r="B14" s="11" t="s">
        <v>8</v>
      </c>
      <c r="C14" s="29">
        <v>139787.76999999999</v>
      </c>
      <c r="D14" s="29">
        <v>30175.34</v>
      </c>
      <c r="E14" s="25">
        <f t="shared" si="0"/>
        <v>21.586537935328678</v>
      </c>
      <c r="F14" s="24">
        <v>26855.399999999998</v>
      </c>
      <c r="G14" s="26">
        <f t="shared" si="1"/>
        <v>3319.9400000000023</v>
      </c>
      <c r="H14" s="26">
        <f t="shared" si="2"/>
        <v>112.36228095653016</v>
      </c>
      <c r="J14" s="17"/>
      <c r="K14" s="18"/>
      <c r="L14" s="18"/>
      <c r="M14" s="18"/>
      <c r="N14" s="19"/>
      <c r="O14" s="19"/>
    </row>
    <row r="15" spans="1:15" x14ac:dyDescent="0.2">
      <c r="A15" s="10" t="s">
        <v>49</v>
      </c>
      <c r="B15" s="12" t="s">
        <v>9</v>
      </c>
      <c r="C15" s="28">
        <f>SUM(C16:C16)</f>
        <v>1254.97</v>
      </c>
      <c r="D15" s="28">
        <f>SUM(D16:D16)</f>
        <v>217.74</v>
      </c>
      <c r="E15" s="22">
        <f>D15/C15*100</f>
        <v>17.350215543001031</v>
      </c>
      <c r="F15" s="21">
        <f>SUM(F16:F16)</f>
        <v>268.08999999999997</v>
      </c>
      <c r="G15" s="21">
        <f>D15-F15</f>
        <v>-50.349999999999966</v>
      </c>
      <c r="H15" s="23">
        <f>D15/F15*100</f>
        <v>81.21899362154501</v>
      </c>
      <c r="J15" s="17"/>
      <c r="K15" s="18"/>
      <c r="L15" s="18"/>
      <c r="M15" s="18"/>
      <c r="N15" s="19"/>
      <c r="O15" s="19"/>
    </row>
    <row r="16" spans="1:15" x14ac:dyDescent="0.2">
      <c r="A16" s="9" t="s">
        <v>50</v>
      </c>
      <c r="B16" s="11" t="s">
        <v>10</v>
      </c>
      <c r="C16" s="29">
        <v>1254.97</v>
      </c>
      <c r="D16" s="29">
        <v>217.74</v>
      </c>
      <c r="E16" s="25">
        <f>D16/C16*100</f>
        <v>17.350215543001031</v>
      </c>
      <c r="F16" s="24">
        <v>268.08999999999997</v>
      </c>
      <c r="G16" s="26">
        <f t="shared" ref="G16" si="3">D16-F16</f>
        <v>-50.349999999999966</v>
      </c>
      <c r="H16" s="26">
        <f t="shared" ref="H16" si="4">D16/F16*100</f>
        <v>81.21899362154501</v>
      </c>
      <c r="J16" s="17"/>
      <c r="K16" s="18"/>
      <c r="L16" s="18"/>
      <c r="M16" s="18"/>
      <c r="N16" s="19"/>
      <c r="O16" s="19"/>
    </row>
    <row r="17" spans="1:15" ht="31.5" x14ac:dyDescent="0.2">
      <c r="A17" s="10" t="s">
        <v>51</v>
      </c>
      <c r="B17" s="12" t="s">
        <v>11</v>
      </c>
      <c r="C17" s="28">
        <f>SUM(C18:C18)</f>
        <v>5147.24</v>
      </c>
      <c r="D17" s="28">
        <f>SUM(D18:D18)</f>
        <v>1219.02</v>
      </c>
      <c r="E17" s="22">
        <f>D17/C17*100</f>
        <v>23.682983501837878</v>
      </c>
      <c r="F17" s="21">
        <f>SUM(F18:F18)</f>
        <v>1491.62</v>
      </c>
      <c r="G17" s="21">
        <f>D17-F17</f>
        <v>-272.59999999999991</v>
      </c>
      <c r="H17" s="23">
        <f>D17/F17*100</f>
        <v>81.724567919443288</v>
      </c>
      <c r="J17" s="17"/>
      <c r="K17" s="18"/>
      <c r="L17" s="18"/>
      <c r="M17" s="18"/>
      <c r="N17" s="19"/>
      <c r="O17" s="19"/>
    </row>
    <row r="18" spans="1:15" ht="47.25" x14ac:dyDescent="0.2">
      <c r="A18" s="9" t="s">
        <v>52</v>
      </c>
      <c r="B18" s="11" t="s">
        <v>79</v>
      </c>
      <c r="C18" s="29">
        <v>5147.24</v>
      </c>
      <c r="D18" s="29">
        <v>1219.02</v>
      </c>
      <c r="E18" s="25">
        <f t="shared" ref="E18:E43" si="5">D18/C18*100</f>
        <v>23.682983501837878</v>
      </c>
      <c r="F18" s="24">
        <v>1491.62</v>
      </c>
      <c r="G18" s="26">
        <f t="shared" ref="G18" si="6">D18-F18</f>
        <v>-272.59999999999991</v>
      </c>
      <c r="H18" s="26">
        <f t="shared" ref="H18" si="7">D18/F18*100</f>
        <v>81.724567919443288</v>
      </c>
      <c r="I18" s="27"/>
      <c r="J18" s="17"/>
      <c r="K18" s="18"/>
      <c r="L18" s="18"/>
      <c r="M18" s="18"/>
      <c r="N18" s="19"/>
      <c r="O18" s="19"/>
    </row>
    <row r="19" spans="1:15" x14ac:dyDescent="0.2">
      <c r="A19" s="10" t="s">
        <v>53</v>
      </c>
      <c r="B19" s="12" t="s">
        <v>12</v>
      </c>
      <c r="C19" s="28">
        <f>SUM(C20:C22)</f>
        <v>193989.28</v>
      </c>
      <c r="D19" s="28">
        <f>SUM(D20:D22)</f>
        <v>3697.71</v>
      </c>
      <c r="E19" s="22">
        <f>D19/C19*100</f>
        <v>1.9061414115254205</v>
      </c>
      <c r="F19" s="21">
        <f>SUM(F20:F22)</f>
        <v>3376.2300000000005</v>
      </c>
      <c r="G19" s="21">
        <f>D19-F19</f>
        <v>321.47999999999956</v>
      </c>
      <c r="H19" s="23">
        <f>D19/F19*100</f>
        <v>109.52186314321001</v>
      </c>
      <c r="J19" s="17"/>
      <c r="K19" s="18"/>
      <c r="L19" s="18"/>
      <c r="M19" s="18"/>
      <c r="N19" s="19"/>
      <c r="O19" s="19"/>
    </row>
    <row r="20" spans="1:15" x14ac:dyDescent="0.2">
      <c r="A20" s="9" t="s">
        <v>54</v>
      </c>
      <c r="B20" s="11" t="s">
        <v>13</v>
      </c>
      <c r="C20" s="29">
        <v>5890.3</v>
      </c>
      <c r="D20" s="29">
        <v>1172.1199999999999</v>
      </c>
      <c r="E20" s="25">
        <f t="shared" si="5"/>
        <v>19.899156239919865</v>
      </c>
      <c r="F20" s="24">
        <v>1091.9900000000002</v>
      </c>
      <c r="G20" s="26">
        <f t="shared" ref="G20:G22" si="8">D20-F20</f>
        <v>80.129999999999654</v>
      </c>
      <c r="H20" s="26">
        <f t="shared" ref="H20:H22" si="9">D20/F20*100</f>
        <v>107.33797928552455</v>
      </c>
      <c r="J20" s="17"/>
      <c r="K20" s="18"/>
      <c r="L20" s="18"/>
      <c r="M20" s="18"/>
      <c r="N20" s="19"/>
      <c r="O20" s="19"/>
    </row>
    <row r="21" spans="1:15" x14ac:dyDescent="0.2">
      <c r="A21" s="9" t="s">
        <v>55</v>
      </c>
      <c r="B21" s="11" t="s">
        <v>14</v>
      </c>
      <c r="C21" s="30">
        <v>186981.6</v>
      </c>
      <c r="D21" s="29">
        <v>2475.59</v>
      </c>
      <c r="E21" s="25">
        <f t="shared" si="5"/>
        <v>1.3239751932810502</v>
      </c>
      <c r="F21" s="24">
        <v>2211.17</v>
      </c>
      <c r="G21" s="26">
        <f t="shared" si="8"/>
        <v>264.42000000000007</v>
      </c>
      <c r="H21" s="26">
        <f t="shared" si="9"/>
        <v>111.95837497795284</v>
      </c>
      <c r="J21" s="17"/>
      <c r="K21" s="18"/>
      <c r="L21" s="18"/>
      <c r="M21" s="18"/>
      <c r="N21" s="19"/>
      <c r="O21" s="19"/>
    </row>
    <row r="22" spans="1:15" ht="31.5" x14ac:dyDescent="0.2">
      <c r="A22" s="9" t="s">
        <v>56</v>
      </c>
      <c r="B22" s="11" t="s">
        <v>15</v>
      </c>
      <c r="C22" s="29">
        <v>1117.3800000000001</v>
      </c>
      <c r="D22" s="29">
        <v>50</v>
      </c>
      <c r="E22" s="25">
        <f t="shared" si="5"/>
        <v>4.4747534410853964</v>
      </c>
      <c r="F22" s="24">
        <v>73.069999999999993</v>
      </c>
      <c r="G22" s="26">
        <f t="shared" si="8"/>
        <v>-23.069999999999993</v>
      </c>
      <c r="H22" s="26">
        <f t="shared" si="9"/>
        <v>68.42753524018066</v>
      </c>
      <c r="J22" s="17"/>
      <c r="K22" s="18"/>
      <c r="L22" s="18"/>
      <c r="M22" s="18"/>
      <c r="N22" s="19"/>
      <c r="O22" s="19"/>
    </row>
    <row r="23" spans="1:15" x14ac:dyDescent="0.2">
      <c r="A23" s="10" t="s">
        <v>57</v>
      </c>
      <c r="B23" s="12" t="s">
        <v>16</v>
      </c>
      <c r="C23" s="28">
        <f>SUM(C24:C25)</f>
        <v>77225.8</v>
      </c>
      <c r="D23" s="28">
        <f>SUM(D24:D25)</f>
        <v>15703.449999999999</v>
      </c>
      <c r="E23" s="22">
        <f>D23/C23*100</f>
        <v>20.334460763112844</v>
      </c>
      <c r="F23" s="21">
        <f>SUM(F24:F25)</f>
        <v>13264.98</v>
      </c>
      <c r="G23" s="21">
        <f>D23-F23</f>
        <v>2438.4699999999993</v>
      </c>
      <c r="H23" s="23">
        <f>D23/F23*100</f>
        <v>118.38276424088087</v>
      </c>
      <c r="J23" s="17"/>
      <c r="K23" s="18"/>
      <c r="L23" s="18"/>
      <c r="M23" s="18"/>
      <c r="N23" s="19"/>
      <c r="O23" s="19"/>
    </row>
    <row r="24" spans="1:15" x14ac:dyDescent="0.2">
      <c r="A24" s="9" t="s">
        <v>58</v>
      </c>
      <c r="B24" s="11" t="s">
        <v>17</v>
      </c>
      <c r="C24" s="29">
        <v>875.27</v>
      </c>
      <c r="D24" s="29">
        <v>27.82</v>
      </c>
      <c r="E24" s="25">
        <f t="shared" si="5"/>
        <v>3.178447793252368</v>
      </c>
      <c r="F24" s="24">
        <v>7.25</v>
      </c>
      <c r="G24" s="26">
        <f t="shared" ref="G24:G25" si="10">D24-F24</f>
        <v>20.57</v>
      </c>
      <c r="H24" s="26">
        <f t="shared" ref="H24:H25" si="11">D24/F24*100</f>
        <v>383.72413793103448</v>
      </c>
      <c r="J24" s="17"/>
      <c r="K24" s="18"/>
      <c r="L24" s="18"/>
      <c r="M24" s="18"/>
      <c r="N24" s="19"/>
      <c r="O24" s="19"/>
    </row>
    <row r="25" spans="1:15" x14ac:dyDescent="0.2">
      <c r="A25" s="9" t="s">
        <v>59</v>
      </c>
      <c r="B25" s="11" t="s">
        <v>18</v>
      </c>
      <c r="C25" s="30">
        <v>76350.53</v>
      </c>
      <c r="D25" s="29">
        <v>15675.63</v>
      </c>
      <c r="E25" s="25">
        <f t="shared" si="5"/>
        <v>20.531134492452114</v>
      </c>
      <c r="F25" s="24">
        <v>13257.73</v>
      </c>
      <c r="G25" s="26">
        <f t="shared" si="10"/>
        <v>2417.8999999999996</v>
      </c>
      <c r="H25" s="26">
        <f t="shared" si="11"/>
        <v>118.2376621035426</v>
      </c>
      <c r="J25" s="17"/>
      <c r="K25" s="18"/>
      <c r="L25" s="18"/>
      <c r="M25" s="18"/>
      <c r="N25" s="19"/>
      <c r="O25" s="19"/>
    </row>
    <row r="26" spans="1:15" x14ac:dyDescent="0.2">
      <c r="A26" s="10" t="s">
        <v>60</v>
      </c>
      <c r="B26" s="12" t="s">
        <v>19</v>
      </c>
      <c r="C26" s="28">
        <f>SUM(C27:C31)</f>
        <v>862884.49</v>
      </c>
      <c r="D26" s="28">
        <f>SUM(D27:D31)</f>
        <v>210158.03</v>
      </c>
      <c r="E26" s="22">
        <f>D26/C26*100</f>
        <v>24.355291169968766</v>
      </c>
      <c r="F26" s="21">
        <f>SUM(F27:F31)</f>
        <v>185159.652</v>
      </c>
      <c r="G26" s="21">
        <f>D26-F26</f>
        <v>24998.377999999997</v>
      </c>
      <c r="H26" s="23">
        <f>D26/F26*100</f>
        <v>113.5009856250972</v>
      </c>
      <c r="J26" s="17"/>
      <c r="K26" s="18"/>
      <c r="L26" s="18"/>
      <c r="M26" s="18"/>
      <c r="N26" s="19"/>
      <c r="O26" s="19"/>
    </row>
    <row r="27" spans="1:15" x14ac:dyDescent="0.2">
      <c r="A27" s="9" t="s">
        <v>61</v>
      </c>
      <c r="B27" s="11" t="s">
        <v>20</v>
      </c>
      <c r="C27" s="29">
        <v>256566.02</v>
      </c>
      <c r="D27" s="29">
        <v>63234.37</v>
      </c>
      <c r="E27" s="25">
        <f t="shared" si="5"/>
        <v>24.646432134699676</v>
      </c>
      <c r="F27" s="24">
        <v>59697.689999999995</v>
      </c>
      <c r="G27" s="26">
        <f t="shared" ref="G27" si="12">D27-F27</f>
        <v>3536.6800000000076</v>
      </c>
      <c r="H27" s="26">
        <f t="shared" ref="H27" si="13">D27/F27*100</f>
        <v>105.92431633451815</v>
      </c>
      <c r="J27" s="17"/>
      <c r="K27" s="18"/>
      <c r="L27" s="18"/>
      <c r="M27" s="18"/>
      <c r="N27" s="19"/>
      <c r="O27" s="19"/>
    </row>
    <row r="28" spans="1:15" x14ac:dyDescent="0.2">
      <c r="A28" s="9" t="s">
        <v>62</v>
      </c>
      <c r="B28" s="11" t="s">
        <v>21</v>
      </c>
      <c r="C28" s="30">
        <v>529950.22</v>
      </c>
      <c r="D28" s="29">
        <v>127718.48</v>
      </c>
      <c r="E28" s="25">
        <f t="shared" si="5"/>
        <v>24.100090004680062</v>
      </c>
      <c r="F28" s="24">
        <v>108471.02200000001</v>
      </c>
      <c r="G28" s="26">
        <f t="shared" ref="G28:G31" si="14">D28-F28</f>
        <v>19247.457999999984</v>
      </c>
      <c r="H28" s="26">
        <f t="shared" ref="H28:H31" si="15">D28/F28*100</f>
        <v>117.74433175341518</v>
      </c>
      <c r="J28" s="17"/>
      <c r="K28" s="18"/>
      <c r="L28" s="18"/>
      <c r="M28" s="18"/>
      <c r="N28" s="19"/>
      <c r="O28" s="19"/>
    </row>
    <row r="29" spans="1:15" x14ac:dyDescent="0.2">
      <c r="A29" s="9" t="s">
        <v>63</v>
      </c>
      <c r="B29" s="11" t="s">
        <v>22</v>
      </c>
      <c r="C29" s="30">
        <v>46675.6</v>
      </c>
      <c r="D29" s="29">
        <v>13739.94</v>
      </c>
      <c r="E29" s="25">
        <f t="shared" si="5"/>
        <v>29.437093470678473</v>
      </c>
      <c r="F29" s="24">
        <v>11561.77</v>
      </c>
      <c r="G29" s="26">
        <f t="shared" si="14"/>
        <v>2178.17</v>
      </c>
      <c r="H29" s="26">
        <f t="shared" si="15"/>
        <v>118.83941645613085</v>
      </c>
      <c r="J29" s="17"/>
      <c r="K29" s="18"/>
      <c r="L29" s="18"/>
      <c r="M29" s="18"/>
      <c r="N29" s="19"/>
      <c r="O29" s="19"/>
    </row>
    <row r="30" spans="1:15" x14ac:dyDescent="0.2">
      <c r="A30" s="9" t="s">
        <v>64</v>
      </c>
      <c r="B30" s="11" t="s">
        <v>23</v>
      </c>
      <c r="C30" s="30">
        <v>78.52</v>
      </c>
      <c r="D30" s="29">
        <v>0</v>
      </c>
      <c r="E30" s="25">
        <f t="shared" si="5"/>
        <v>0</v>
      </c>
      <c r="F30" s="24">
        <v>0</v>
      </c>
      <c r="G30" s="26">
        <f t="shared" si="14"/>
        <v>0</v>
      </c>
      <c r="H30" s="26">
        <v>0</v>
      </c>
      <c r="J30" s="17"/>
      <c r="K30" s="18"/>
      <c r="L30" s="18"/>
      <c r="M30" s="18"/>
      <c r="N30" s="19"/>
      <c r="O30" s="19"/>
    </row>
    <row r="31" spans="1:15" x14ac:dyDescent="0.2">
      <c r="A31" s="9" t="s">
        <v>65</v>
      </c>
      <c r="B31" s="11" t="s">
        <v>24</v>
      </c>
      <c r="C31" s="30">
        <v>29614.13</v>
      </c>
      <c r="D31" s="29">
        <v>5465.24</v>
      </c>
      <c r="E31" s="25">
        <f t="shared" si="5"/>
        <v>18.454838956943863</v>
      </c>
      <c r="F31" s="24">
        <v>5429.17</v>
      </c>
      <c r="G31" s="26">
        <f t="shared" si="14"/>
        <v>36.069999999999709</v>
      </c>
      <c r="H31" s="26">
        <f t="shared" si="15"/>
        <v>100.66437411243339</v>
      </c>
      <c r="J31" s="17"/>
      <c r="K31" s="18"/>
      <c r="L31" s="18"/>
      <c r="M31" s="18"/>
      <c r="N31" s="19"/>
      <c r="O31" s="19"/>
    </row>
    <row r="32" spans="1:15" x14ac:dyDescent="0.2">
      <c r="A32" s="10" t="s">
        <v>66</v>
      </c>
      <c r="B32" s="12" t="s">
        <v>25</v>
      </c>
      <c r="C32" s="28">
        <f>SUM(C33:C34)</f>
        <v>119323.85</v>
      </c>
      <c r="D32" s="28">
        <f>SUM(D33:D34)</f>
        <v>25008.77</v>
      </c>
      <c r="E32" s="22">
        <f>D32/C32*100</f>
        <v>20.958735407883673</v>
      </c>
      <c r="F32" s="21">
        <f>SUM(F33:F34)</f>
        <v>23521.75</v>
      </c>
      <c r="G32" s="21">
        <f>D32-F32</f>
        <v>1487.0200000000004</v>
      </c>
      <c r="H32" s="23">
        <f>D32/F32*100</f>
        <v>106.32189356659264</v>
      </c>
      <c r="J32" s="17"/>
      <c r="K32" s="18"/>
      <c r="L32" s="18"/>
      <c r="M32" s="18"/>
      <c r="N32" s="19"/>
      <c r="O32" s="19"/>
    </row>
    <row r="33" spans="1:15" x14ac:dyDescent="0.2">
      <c r="A33" s="9" t="s">
        <v>67</v>
      </c>
      <c r="B33" s="11" t="s">
        <v>26</v>
      </c>
      <c r="C33" s="29">
        <v>117501.66</v>
      </c>
      <c r="D33" s="29">
        <v>24683.13</v>
      </c>
      <c r="E33" s="25">
        <f t="shared" si="5"/>
        <v>21.006622374526454</v>
      </c>
      <c r="F33" s="24">
        <v>23054.54</v>
      </c>
      <c r="G33" s="26">
        <f t="shared" ref="G33" si="16">D33-F33</f>
        <v>1628.5900000000001</v>
      </c>
      <c r="H33" s="26">
        <f t="shared" ref="H33" si="17">D33/F33*100</f>
        <v>107.06407501515972</v>
      </c>
      <c r="J33" s="17"/>
      <c r="K33" s="18"/>
      <c r="L33" s="18"/>
      <c r="M33" s="18"/>
      <c r="N33" s="19"/>
      <c r="O33" s="19"/>
    </row>
    <row r="34" spans="1:15" ht="31.5" x14ac:dyDescent="0.2">
      <c r="A34" s="9" t="s">
        <v>68</v>
      </c>
      <c r="B34" s="11" t="s">
        <v>27</v>
      </c>
      <c r="C34" s="29">
        <v>1822.19</v>
      </c>
      <c r="D34" s="29">
        <v>325.64</v>
      </c>
      <c r="E34" s="25">
        <f t="shared" si="5"/>
        <v>17.870803812994254</v>
      </c>
      <c r="F34" s="24">
        <v>467.21</v>
      </c>
      <c r="G34" s="26">
        <f t="shared" ref="G34" si="18">D34-F34</f>
        <v>-141.57</v>
      </c>
      <c r="H34" s="26">
        <f t="shared" ref="H34" si="19">D34/F34*100</f>
        <v>69.698850623916442</v>
      </c>
      <c r="J34" s="17"/>
      <c r="K34" s="18"/>
      <c r="L34" s="18"/>
      <c r="M34" s="18"/>
      <c r="N34" s="19"/>
      <c r="O34" s="19"/>
    </row>
    <row r="35" spans="1:15" x14ac:dyDescent="0.2">
      <c r="A35" s="10" t="s">
        <v>69</v>
      </c>
      <c r="B35" s="12" t="s">
        <v>28</v>
      </c>
      <c r="C35" s="28">
        <f>SUM(C36:C38)</f>
        <v>241821.28999999998</v>
      </c>
      <c r="D35" s="28">
        <f>SUM(D36:D38)</f>
        <v>77132.92</v>
      </c>
      <c r="E35" s="22">
        <f>D35/C35*100</f>
        <v>31.896662200420817</v>
      </c>
      <c r="F35" s="21">
        <f>SUM(F36:F38)</f>
        <v>79324.509999999995</v>
      </c>
      <c r="G35" s="21">
        <f>D35-F35</f>
        <v>-2191.5899999999965</v>
      </c>
      <c r="H35" s="23">
        <f>D35/F35*100</f>
        <v>97.237184320457828</v>
      </c>
      <c r="J35" s="17"/>
      <c r="K35" s="18"/>
      <c r="L35" s="18"/>
      <c r="M35" s="18"/>
      <c r="N35" s="19"/>
      <c r="O35" s="19"/>
    </row>
    <row r="36" spans="1:15" x14ac:dyDescent="0.2">
      <c r="A36" s="9" t="s">
        <v>70</v>
      </c>
      <c r="B36" s="11" t="s">
        <v>29</v>
      </c>
      <c r="C36" s="29">
        <v>141531.85999999999</v>
      </c>
      <c r="D36" s="29">
        <v>56132.49</v>
      </c>
      <c r="E36" s="25">
        <f t="shared" si="5"/>
        <v>39.660674282101574</v>
      </c>
      <c r="F36" s="24">
        <v>55986.109999999993</v>
      </c>
      <c r="G36" s="26">
        <f t="shared" ref="G36:G38" si="20">D36-F36</f>
        <v>146.38000000000466</v>
      </c>
      <c r="H36" s="26">
        <f t="shared" ref="H36:H37" si="21">D36/F36*100</f>
        <v>100.26145770799222</v>
      </c>
      <c r="J36" s="17"/>
      <c r="K36" s="18"/>
      <c r="L36" s="18"/>
      <c r="M36" s="18"/>
      <c r="N36" s="19"/>
      <c r="O36" s="19"/>
    </row>
    <row r="37" spans="1:15" x14ac:dyDescent="0.2">
      <c r="A37" s="9" t="s">
        <v>71</v>
      </c>
      <c r="B37" s="11" t="s">
        <v>30</v>
      </c>
      <c r="C37" s="29">
        <v>72258.66</v>
      </c>
      <c r="D37" s="29">
        <v>14273.17</v>
      </c>
      <c r="E37" s="25">
        <f t="shared" si="5"/>
        <v>19.752884982921078</v>
      </c>
      <c r="F37" s="24">
        <v>17519.509999999998</v>
      </c>
      <c r="G37" s="26">
        <f t="shared" si="20"/>
        <v>-3246.3399999999983</v>
      </c>
      <c r="H37" s="26">
        <f t="shared" si="21"/>
        <v>81.470143856763116</v>
      </c>
      <c r="J37" s="17"/>
      <c r="K37" s="18"/>
      <c r="L37" s="18"/>
      <c r="M37" s="18"/>
      <c r="N37" s="19"/>
      <c r="O37" s="19"/>
    </row>
    <row r="38" spans="1:15" x14ac:dyDescent="0.2">
      <c r="A38" s="9" t="s">
        <v>72</v>
      </c>
      <c r="B38" s="11" t="s">
        <v>31</v>
      </c>
      <c r="C38" s="29">
        <v>28030.77</v>
      </c>
      <c r="D38" s="29">
        <v>6727.26</v>
      </c>
      <c r="E38" s="25">
        <f t="shared" si="5"/>
        <v>23.999554774984777</v>
      </c>
      <c r="F38" s="24">
        <v>5818.89</v>
      </c>
      <c r="G38" s="26">
        <f t="shared" si="20"/>
        <v>908.36999999999989</v>
      </c>
      <c r="H38" s="26">
        <f>D38/F38*100</f>
        <v>115.61070925898238</v>
      </c>
      <c r="J38" s="17"/>
      <c r="K38" s="18"/>
      <c r="L38" s="18"/>
      <c r="M38" s="18"/>
      <c r="N38" s="19"/>
      <c r="O38" s="19"/>
    </row>
    <row r="39" spans="1:15" x14ac:dyDescent="0.2">
      <c r="A39" s="10" t="s">
        <v>73</v>
      </c>
      <c r="B39" s="12" t="s">
        <v>32</v>
      </c>
      <c r="C39" s="28">
        <f>SUM(C40:C43)</f>
        <v>53083.68</v>
      </c>
      <c r="D39" s="28">
        <f>SUM(D40:D43)</f>
        <v>11577.630000000001</v>
      </c>
      <c r="E39" s="22">
        <f>D39/C39*100</f>
        <v>21.810149560090785</v>
      </c>
      <c r="F39" s="21">
        <f>SUM(F40:F43)</f>
        <v>10429.289999999999</v>
      </c>
      <c r="G39" s="21">
        <f>D39-F39</f>
        <v>1148.340000000002</v>
      </c>
      <c r="H39" s="23">
        <f>D39/F39*100</f>
        <v>111.01072076814435</v>
      </c>
      <c r="J39" s="17"/>
      <c r="K39" s="18"/>
      <c r="L39" s="18"/>
      <c r="M39" s="18"/>
      <c r="N39" s="19"/>
      <c r="O39" s="19"/>
    </row>
    <row r="40" spans="1:15" x14ac:dyDescent="0.2">
      <c r="A40" s="9" t="s">
        <v>74</v>
      </c>
      <c r="B40" s="11" t="s">
        <v>33</v>
      </c>
      <c r="C40" s="29">
        <v>46809.52</v>
      </c>
      <c r="D40" s="29">
        <v>10941.4</v>
      </c>
      <c r="E40" s="25">
        <f t="shared" si="5"/>
        <v>23.374305055894613</v>
      </c>
      <c r="F40" s="24">
        <v>9779.1999999999989</v>
      </c>
      <c r="G40" s="26">
        <f t="shared" ref="G40" si="22">D40-F40</f>
        <v>1162.2000000000007</v>
      </c>
      <c r="H40" s="26">
        <f>D40/F40*100</f>
        <v>111.88440772251309</v>
      </c>
      <c r="J40" s="17"/>
      <c r="K40" s="18"/>
      <c r="L40" s="18"/>
      <c r="M40" s="18"/>
      <c r="N40" s="19"/>
      <c r="O40" s="19"/>
    </row>
    <row r="41" spans="1:15" x14ac:dyDescent="0.2">
      <c r="A41" s="9" t="s">
        <v>75</v>
      </c>
      <c r="B41" s="11" t="s">
        <v>34</v>
      </c>
      <c r="C41" s="29">
        <v>3821.08</v>
      </c>
      <c r="D41" s="29">
        <v>122.94</v>
      </c>
      <c r="E41" s="25">
        <f t="shared" si="5"/>
        <v>3.2174149716833988</v>
      </c>
      <c r="F41" s="24">
        <v>135.1</v>
      </c>
      <c r="G41" s="26">
        <f t="shared" ref="G41:G43" si="23">D41-F41</f>
        <v>-12.159999999999997</v>
      </c>
      <c r="H41" s="26">
        <f t="shared" ref="H41:H43" si="24">D41/F41*100</f>
        <v>90.999259807549976</v>
      </c>
      <c r="J41" s="17"/>
      <c r="K41" s="18"/>
      <c r="L41" s="18"/>
      <c r="M41" s="18"/>
      <c r="N41" s="19"/>
      <c r="O41" s="19"/>
    </row>
    <row r="42" spans="1:15" x14ac:dyDescent="0.2">
      <c r="A42" s="9" t="s">
        <v>76</v>
      </c>
      <c r="B42" s="11" t="s">
        <v>35</v>
      </c>
      <c r="C42" s="29">
        <v>0</v>
      </c>
      <c r="D42" s="29">
        <v>0</v>
      </c>
      <c r="E42" s="25">
        <v>0</v>
      </c>
      <c r="F42" s="24">
        <v>0</v>
      </c>
      <c r="G42" s="26">
        <f t="shared" si="23"/>
        <v>0</v>
      </c>
      <c r="H42" s="26" t="e">
        <f t="shared" si="24"/>
        <v>#DIV/0!</v>
      </c>
      <c r="J42" s="17"/>
      <c r="K42" s="18"/>
      <c r="L42" s="18"/>
      <c r="M42" s="18"/>
      <c r="N42" s="19"/>
      <c r="O42" s="19"/>
    </row>
    <row r="43" spans="1:15" ht="31.5" x14ac:dyDescent="0.2">
      <c r="A43" s="9" t="s">
        <v>77</v>
      </c>
      <c r="B43" s="11" t="s">
        <v>36</v>
      </c>
      <c r="C43" s="29">
        <v>2453.08</v>
      </c>
      <c r="D43" s="29">
        <v>513.29</v>
      </c>
      <c r="E43" s="25">
        <f t="shared" si="5"/>
        <v>20.924307401307743</v>
      </c>
      <c r="F43" s="24">
        <v>514.99</v>
      </c>
      <c r="G43" s="26">
        <f t="shared" si="23"/>
        <v>-1.7000000000000455</v>
      </c>
      <c r="H43" s="26">
        <f t="shared" si="24"/>
        <v>99.669896502844708</v>
      </c>
      <c r="J43" s="17"/>
      <c r="K43" s="18"/>
      <c r="L43" s="18"/>
      <c r="M43" s="18"/>
      <c r="N43" s="19"/>
      <c r="O43" s="19"/>
    </row>
    <row r="44" spans="1:15" x14ac:dyDescent="0.25">
      <c r="A44" s="6"/>
      <c r="B44" s="3" t="s">
        <v>37</v>
      </c>
      <c r="C44" s="31">
        <f>C6+C15+C17+C19+C23+C26+C32+C35+C39</f>
        <v>1816346.61</v>
      </c>
      <c r="D44" s="31">
        <f>D6+D15+D17+D19+D23+D26+D32+D35+D39</f>
        <v>401446.02</v>
      </c>
      <c r="E44" s="22">
        <f>D44/C44*100</f>
        <v>22.101839912592453</v>
      </c>
      <c r="F44" s="23">
        <f>F6+F15+F17+F19+F23+F26+F32+F35+F39</f>
        <v>369257.93199999997</v>
      </c>
      <c r="G44" s="21">
        <f>D44-F44</f>
        <v>32188.088000000047</v>
      </c>
      <c r="H44" s="23">
        <f>D44/F44*100</f>
        <v>108.71696589580641</v>
      </c>
    </row>
    <row r="45" spans="1:15" x14ac:dyDescent="0.25">
      <c r="B45" s="13"/>
      <c r="C45" s="32"/>
      <c r="D45" s="34"/>
    </row>
    <row r="46" spans="1:15" x14ac:dyDescent="0.25">
      <c r="B46" s="13"/>
      <c r="C46" s="20"/>
      <c r="D46" s="20"/>
    </row>
    <row r="47" spans="1:15" x14ac:dyDescent="0.25">
      <c r="G47" s="14"/>
    </row>
  </sheetData>
  <autoFilter ref="A5:I44"/>
  <mergeCells count="7">
    <mergeCell ref="A1:H2"/>
    <mergeCell ref="F4:F5"/>
    <mergeCell ref="G4:H4"/>
    <mergeCell ref="B4:B5"/>
    <mergeCell ref="C4:D4"/>
    <mergeCell ref="E4:E5"/>
    <mergeCell ref="A4:A5"/>
  </mergeCells>
  <pageMargins left="0.70866141732283472" right="0.70866141732283472" top="0.74803149606299213" bottom="0.74803149606299213" header="0.31496062992125984" footer="0.31496062992125984"/>
  <pageSetup paperSize="9" scale="57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Тихоненко Елена Шамельевна</dc:creator>
  <cp:lastModifiedBy>1</cp:lastModifiedBy>
  <cp:lastPrinted>2024-08-20T06:53:55Z</cp:lastPrinted>
  <dcterms:created xsi:type="dcterms:W3CDTF">2018-07-19T10:58:06Z</dcterms:created>
  <dcterms:modified xsi:type="dcterms:W3CDTF">2025-05-12T10:45:11Z</dcterms:modified>
</cp:coreProperties>
</file>