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9440" windowHeight="11040"/>
  </bookViews>
  <sheets>
    <sheet name="на 01.04.2025" sheetId="2" r:id="rId1"/>
  </sheets>
  <definedNames>
    <definedName name="_xlnm._FilterDatabase" localSheetId="0" hidden="1">'на 01.04.2025'!$A$6:$I$41</definedName>
    <definedName name="_xlnm.Print_Titles" localSheetId="0">'на 01.04.2025'!$6:$6</definedName>
  </definedNames>
  <calcPr calcId="144525"/>
</workbook>
</file>

<file path=xl/calcChain.xml><?xml version="1.0" encoding="utf-8"?>
<calcChain xmlns="http://schemas.openxmlformats.org/spreadsheetml/2006/main">
  <c r="D18" i="2" l="1"/>
  <c r="C18" i="2"/>
  <c r="D13" i="2"/>
  <c r="C13" i="2"/>
  <c r="D9" i="2"/>
  <c r="C9" i="2"/>
  <c r="D32" i="2"/>
  <c r="C32" i="2"/>
  <c r="D22" i="2"/>
  <c r="F22" i="2" l="1"/>
  <c r="F7" i="2"/>
  <c r="D7" i="2" l="1"/>
  <c r="D31" i="2" s="1"/>
  <c r="D41" i="2" s="1"/>
  <c r="C22" i="2"/>
  <c r="C7" i="2"/>
  <c r="C31" i="2" s="1"/>
  <c r="C41" i="2" s="1"/>
  <c r="G41" i="2" l="1"/>
  <c r="G39" i="2"/>
  <c r="G38" i="2"/>
  <c r="G37" i="2"/>
  <c r="G36" i="2"/>
  <c r="G35" i="2"/>
  <c r="G34" i="2"/>
  <c r="G32" i="2"/>
  <c r="G30" i="2"/>
  <c r="G29" i="2"/>
  <c r="G28" i="2"/>
  <c r="G27" i="2"/>
  <c r="G26" i="2"/>
  <c r="G25" i="2"/>
  <c r="G24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E41" i="2"/>
  <c r="E39" i="2"/>
  <c r="E38" i="2"/>
  <c r="E37" i="2"/>
  <c r="E36" i="2"/>
  <c r="E35" i="2"/>
  <c r="E34" i="2"/>
  <c r="E32" i="2"/>
  <c r="E31" i="2"/>
  <c r="E30" i="2"/>
  <c r="E29" i="2"/>
  <c r="E26" i="2"/>
  <c r="E25" i="2"/>
  <c r="E24" i="2"/>
  <c r="E21" i="2"/>
  <c r="E10" i="2"/>
  <c r="E11" i="2"/>
  <c r="E12" i="2"/>
  <c r="E13" i="2"/>
  <c r="E14" i="2"/>
  <c r="E16" i="2"/>
  <c r="E17" i="2"/>
  <c r="E18" i="2"/>
  <c r="E19" i="2"/>
  <c r="E20" i="2"/>
  <c r="E9" i="2"/>
  <c r="E22" i="2"/>
  <c r="G31" i="2" l="1"/>
  <c r="E7" i="2"/>
  <c r="G22" i="2"/>
  <c r="G7" i="2"/>
</calcChain>
</file>

<file path=xl/sharedStrings.xml><?xml version="1.0" encoding="utf-8"?>
<sst xmlns="http://schemas.openxmlformats.org/spreadsheetml/2006/main" count="71" uniqueCount="70">
  <si>
    <t>НАЛОГОВЫЕ ДОХОДЫ</t>
  </si>
  <si>
    <t>НАЛОГИ НА ПРИБЫЛЬ, ДОХОДЫ</t>
  </si>
  <si>
    <t xml:space="preserve">1 01 00000 00 0000 000 </t>
  </si>
  <si>
    <t>Код бюджетной классификации</t>
  </si>
  <si>
    <t>Источники доходов</t>
  </si>
  <si>
    <t>в том числе:</t>
  </si>
  <si>
    <t>Налог на доходы физических лиц</t>
  </si>
  <si>
    <t xml:space="preserve">1 01 02000 00 0000 110 </t>
  </si>
  <si>
    <t xml:space="preserve">1 03 00000 00 0000 000 </t>
  </si>
  <si>
    <t>НАЛОГИ НА ТОВАРЫ (РАБОТЫ, УСЛУГИ), РЕАЛИЗУЕМЫЕ НА ТЕРРИТОРИИ РОССИЙСКОЙ ФЕДЕРАЦИИ</t>
  </si>
  <si>
    <t xml:space="preserve">1 03 02000 00 0000 110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</si>
  <si>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</si>
  <si>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1 05 00000 00 0000 000 </t>
  </si>
  <si>
    <t>НАЛОГИ НА СОВОКУПНЫЙ ДОХОД</t>
  </si>
  <si>
    <t xml:space="preserve">1 05 01000 00 0000 110 </t>
  </si>
  <si>
    <t xml:space="preserve">1 05 03000 00 0000 110 </t>
  </si>
  <si>
    <t xml:space="preserve">1 05 04000 00 0000 110 </t>
  </si>
  <si>
    <t>Единый сельскохозяйственный налог</t>
  </si>
  <si>
    <t xml:space="preserve">1 06 00000 00 0000 000 </t>
  </si>
  <si>
    <t>НАЛОГИ НА ИМУЩЕСТВО</t>
  </si>
  <si>
    <t xml:space="preserve">1 06 01000 00 0000 110 </t>
  </si>
  <si>
    <t xml:space="preserve">1 06 06000 00 0000 110 </t>
  </si>
  <si>
    <t>План</t>
  </si>
  <si>
    <t>Отчет за 1 квартал</t>
  </si>
  <si>
    <t>Налог, взимаемый по УСН</t>
  </si>
  <si>
    <t>Налог на имущество физических лиц</t>
  </si>
  <si>
    <t>Земельный налог</t>
  </si>
  <si>
    <t>ИНЫЕ ДОХОДНЫЕ ИСТОЧНИКИ</t>
  </si>
  <si>
    <t>НЕНАЛОГОВЫЕ ДОХОДЫ</t>
  </si>
  <si>
    <t xml:space="preserve">1 11 00000 00 0000 000 </t>
  </si>
  <si>
    <t>ДОХОДЫ ОТ ИСПОЛЬЗОВАНИЯ ИМУЩЕСТВА, НАХОДЯЩЕГОСЯ В ГОСУДАРСТВЕННОЙ И МУНИЦИПАЛЬНОЙ СОБСТВЕННОСТИ</t>
  </si>
  <si>
    <t xml:space="preserve">1 12 00000 00 0000 000 </t>
  </si>
  <si>
    <t xml:space="preserve">1 13 00000 00 0000 000 </t>
  </si>
  <si>
    <t xml:space="preserve">1 15 00000 00 0000 000 </t>
  </si>
  <si>
    <t xml:space="preserve">1 16 00000 00 0000 000 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</si>
  <si>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</si>
  <si>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</si>
  <si>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АДМИНИСТРАТИВНЫЕ ПЛАТЕЖИ И СБОРЫ</t>
  </si>
  <si>
    <t>ШТРАФЫ, САНКЦИИ, ВОЗМЕЩЕНИЕ УЩЕРБА</t>
  </si>
  <si>
    <t>из них:</t>
  </si>
  <si>
    <t xml:space="preserve">1 17 00000 00 0000 000 </t>
  </si>
  <si>
    <t>ПРОЧИЕ НЕНАЛОГОВЫЕ ДОХОДЫ</t>
  </si>
  <si>
    <t>НАЛОГОВЫЕ И НЕНАЛОГОВЫЕ ДОХОДЫ</t>
  </si>
  <si>
    <t>БЕЗВОЗМЕЗДНЫЕ ПОСТУПЛЕНИЯ</t>
  </si>
  <si>
    <t>Субсидии</t>
  </si>
  <si>
    <t>Субвенции</t>
  </si>
  <si>
    <t>Иные межбюджетные трансферты</t>
  </si>
  <si>
    <t xml:space="preserve">2 07 00000 00 0000 000 </t>
  </si>
  <si>
    <t>ПРОЧИЕ БЕЗВОЗМЕЗДНЫЕ ПОСТУПЛЕНИЯ</t>
  </si>
  <si>
    <t xml:space="preserve">2 02 30000 00 0000 000 </t>
  </si>
  <si>
    <t xml:space="preserve">2 02 20000 00 0000 000 </t>
  </si>
  <si>
    <t xml:space="preserve">2 02 40000 00 0000 000 </t>
  </si>
  <si>
    <t xml:space="preserve">1 05 02000 00 0000 110 </t>
  </si>
  <si>
    <t xml:space="preserve">1 14 00000 00 0000 000 </t>
  </si>
  <si>
    <t>ДОХОДЫ ОТ ПРОДАЖИ МАТЕРИАЛЬНЫХ И НЕМАТЕРИАЛЬНЫХ АКТИВОВ</t>
  </si>
  <si>
    <t xml:space="preserve">2 19 00000 00 0000 000 </t>
  </si>
  <si>
    <t>ВОЗВРАТ ОСТАТКОВ СУБСИДИЙ, СУБВЕНЦИЙ И ИНЫХ МЕЖБЮДЖЕТНЫХ ТРАНСФЕРТОВ, ИМЕЮЩИХ ЦЕЛЕВОЕ НАЗНАЧЕНИЕ, ПРОШЛЫХ ЛЕТ</t>
  </si>
  <si>
    <t xml:space="preserve">2 02 10000 00 0000 000 </t>
  </si>
  <si>
    <t>БЕЗВОЗМЕЗДНЫЕ ПОСТУПЛЕНИЯ ОТ ДРУГИХ БЮДЖЕТОВ БЮДЖЕТНОЙ СИСТЕМЫ РОССИЙСКОЙ ФЕДЕРАЦИИ</t>
  </si>
  <si>
    <t xml:space="preserve">2 02 0000 00 0000 000 </t>
  </si>
  <si>
    <t>Единый налог на вмененный доход</t>
  </si>
  <si>
    <t>Налог, взимаемый в связи с применением патентной системы налогообложения</t>
  </si>
  <si>
    <t>Дотации на выравнивание</t>
  </si>
  <si>
    <t>Выполнение плана,               %</t>
  </si>
  <si>
    <t>(тыс.рублей)</t>
  </si>
  <si>
    <t xml:space="preserve">ВСЕГО ДОХОДОВ </t>
  </si>
  <si>
    <t>Сведения об исполнении бюджета Александровского муниципального округа Ставропольского края
по доходам за 1 квартал 2025 года в разрезе видов доходов в сравнении с запланированными годовыми значениями 
на 2025 год и соответствующим периодом прошлого года</t>
  </si>
  <si>
    <t>Отчет за 1 квартал 2024 года</t>
  </si>
  <si>
    <t>Темп роста исполнения 2025 года к 2024 году,                              %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</si>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</sst>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&quot;&quot;###,##0.00"/>
  </numFmts>
  <fonts count="8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NumberFormat="1" applyFont="1" applyFill="1" applyBorder="1" applyAlignment="1" applyProtection="1">
      <alignment horizontal="left" vertical="center"/>
      <protection hidden="1"/>
    </xf>
    <xf numFmtId="0" fontId="3" fillId="0" borderId="3" xfId="0" applyNumberFormat="1" applyFont="1" applyFill="1" applyBorder="1" applyAlignment="1" applyProtection="1">
      <alignment horizontal="left" vertical="center" wrapText="1"/>
      <protection hidden="1"/>
    </xf>
    <xf numFmtId="43" fontId="3" fillId="0" borderId="1" xfId="2" applyNumberFormat="1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/>
      <protection hidden="1"/>
    </xf>
    <xf numFmtId="43" fontId="3" fillId="2" borderId="1" xfId="2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4" fillId="0" borderId="0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  <protection hidden="1"/>
    </xf>
    <xf numFmtId="0" fontId="6" fillId="0" borderId="1" xfId="0" applyNumberFormat="1" applyFont="1" applyFill="1" applyBorder="1" applyAlignment="1" applyProtection="1">
      <alignment horizontal="left" vertical="center" wrapText="1"/>
      <protection hidden="1"/>
    </xf>
    <xf numFmtId="0" fontId="3" fillId="0" borderId="1" xfId="0" applyNumberFormat="1" applyFont="1" applyFill="1" applyBorder="1" applyAlignment="1" applyProtection="1">
      <alignment horizontal="left" vertical="center" wrapText="1" indent="2"/>
      <protection hidden="1"/>
    </xf>
    <xf numFmtId="0" fontId="3" fillId="2" borderId="1" xfId="0" applyNumberFormat="1" applyFont="1" applyFill="1" applyBorder="1" applyAlignment="1" applyProtection="1">
      <alignment horizontal="left" vertical="center" wrapText="1"/>
      <protection hidden="1"/>
    </xf>
    <xf numFmtId="0" fontId="3" fillId="0" borderId="2" xfId="0" applyNumberFormat="1" applyFont="1" applyFill="1" applyBorder="1" applyAlignment="1" applyProtection="1">
      <alignment horizontal="left" vertical="center" wrapText="1" indent="2"/>
      <protection hidden="1"/>
    </xf>
    <xf numFmtId="0" fontId="3" fillId="0" borderId="1" xfId="0" applyNumberFormat="1" applyFont="1" applyFill="1" applyBorder="1" applyAlignment="1" applyProtection="1">
      <alignment horizontal="left" vertical="center" wrapText="1" indent="2"/>
      <protection hidden="1"/>
    </xf>
    <xf numFmtId="0" fontId="3" fillId="0" borderId="1" xfId="0" applyNumberFormat="1" applyFont="1" applyFill="1" applyBorder="1" applyAlignment="1" applyProtection="1">
      <alignment horizontal="left" vertical="center" wrapText="1"/>
      <protection hidden="1"/>
    </xf>
    <xf numFmtId="0" fontId="3" fillId="2" borderId="2" xfId="0" applyNumberFormat="1" applyFont="1" applyFill="1" applyBorder="1" applyAlignment="1" applyProtection="1">
      <alignment horizontal="left" vertical="center" wrapText="1"/>
      <protection hidden="1"/>
    </xf>
    <xf numFmtId="0" fontId="6" fillId="0" borderId="1" xfId="0" applyNumberFormat="1" applyFont="1" applyFill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 applyProtection="1">
      <alignment vertical="center" wrapText="1"/>
      <protection hidden="1"/>
    </xf>
    <xf numFmtId="4" fontId="3" fillId="0" borderId="0" xfId="0" applyNumberFormat="1" applyFont="1" applyBorder="1" applyAlignment="1">
      <alignment vertical="center"/>
    </xf>
    <xf numFmtId="3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NumberFormat="1" applyFont="1" applyFill="1" applyBorder="1" applyAlignment="1" applyProtection="1">
      <alignment horizontal="left" vertical="center" wrapText="1" indent="3"/>
      <protection hidden="1"/>
    </xf>
    <xf numFmtId="0" fontId="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99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tabSelected="1" zoomScaleNormal="100" workbookViewId="0">
      <selection activeCell="D32" sqref="D32"/>
    </sheetView>
  </sheetViews>
  <sheetFormatPr defaultRowHeight="15.75" x14ac:dyDescent="0.2"/>
  <cols>
    <col min="1" max="1" width="24.28515625" style="9" bestFit="1" customWidth="1"/>
    <col min="2" max="2" width="59.85546875" style="9" customWidth="1"/>
    <col min="3" max="3" width="18.5703125" style="9" customWidth="1"/>
    <col min="4" max="4" width="13.7109375" style="9" bestFit="1" customWidth="1"/>
    <col min="5" max="5" width="14.85546875" style="9" customWidth="1"/>
    <col min="6" max="6" width="13.7109375" style="9" bestFit="1" customWidth="1"/>
    <col min="7" max="7" width="20.28515625" style="8" customWidth="1"/>
    <col min="8" max="8" width="5.5703125" style="9" bestFit="1" customWidth="1"/>
    <col min="9" max="9" width="5.7109375" style="10" hidden="1" customWidth="1"/>
    <col min="10" max="212" width="9.140625" style="9" customWidth="1"/>
    <col min="213" max="16384" width="9.140625" style="9"/>
  </cols>
  <sheetData>
    <row r="1" spans="1:9" ht="15.75" customHeight="1" x14ac:dyDescent="0.2">
      <c r="A1" s="36"/>
      <c r="B1" s="37"/>
      <c r="C1" s="38"/>
      <c r="D1" s="38"/>
      <c r="E1" s="38"/>
      <c r="F1" s="38"/>
      <c r="G1" s="39"/>
    </row>
    <row r="2" spans="1:9" ht="63" customHeight="1" x14ac:dyDescent="0.2">
      <c r="A2" s="42" t="s">
        <v>66</v>
      </c>
      <c r="B2" s="42"/>
      <c r="C2" s="42"/>
      <c r="D2" s="42"/>
      <c r="E2" s="42"/>
      <c r="F2" s="42"/>
      <c r="G2" s="42"/>
    </row>
    <row r="3" spans="1:9" x14ac:dyDescent="0.2">
      <c r="B3" s="19"/>
      <c r="C3" s="20"/>
      <c r="D3" s="20"/>
      <c r="E3" s="20"/>
      <c r="F3" s="20"/>
      <c r="G3" s="8" t="s">
        <v>64</v>
      </c>
    </row>
    <row r="4" spans="1:9" x14ac:dyDescent="0.2">
      <c r="A4" s="45" t="s">
        <v>3</v>
      </c>
      <c r="B4" s="47" t="s">
        <v>4</v>
      </c>
      <c r="C4" s="43" t="s">
        <v>69</v>
      </c>
      <c r="D4" s="43"/>
      <c r="E4" s="43"/>
      <c r="F4" s="43" t="s">
        <v>67</v>
      </c>
      <c r="G4" s="44" t="s">
        <v>68</v>
      </c>
    </row>
    <row r="5" spans="1:9" s="11" customFormat="1" ht="47.25" x14ac:dyDescent="0.2">
      <c r="A5" s="46"/>
      <c r="B5" s="48"/>
      <c r="C5" s="21" t="s">
        <v>22</v>
      </c>
      <c r="D5" s="21" t="s">
        <v>23</v>
      </c>
      <c r="E5" s="21" t="s">
        <v>63</v>
      </c>
      <c r="F5" s="43"/>
      <c r="G5" s="44"/>
      <c r="I5" s="12"/>
    </row>
    <row r="6" spans="1:9" s="1" customFormat="1" x14ac:dyDescent="0.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0">
        <v>7</v>
      </c>
      <c r="I6" s="2"/>
    </row>
    <row r="7" spans="1:9" x14ac:dyDescent="0.2">
      <c r="A7" s="22"/>
      <c r="B7" s="34" t="s">
        <v>0</v>
      </c>
      <c r="C7" s="23">
        <f>(C9+C11+C13+C18+C21)</f>
        <v>351004.54000000004</v>
      </c>
      <c r="D7" s="23">
        <f>(D9+D11+D13+D18+D21)</f>
        <v>60576.049999999996</v>
      </c>
      <c r="E7" s="24">
        <f>D7/C7*100</f>
        <v>17.257910681155288</v>
      </c>
      <c r="F7" s="23">
        <f>(F9+F11+F13+F18+F21)</f>
        <v>50275.131680000006</v>
      </c>
      <c r="G7" s="24">
        <f>D7/F7*100</f>
        <v>120.48909267023919</v>
      </c>
    </row>
    <row r="8" spans="1:9" x14ac:dyDescent="0.2">
      <c r="A8" s="13"/>
      <c r="B8" s="14" t="s">
        <v>5</v>
      </c>
      <c r="C8" s="15">
        <v>0</v>
      </c>
      <c r="D8" s="15">
        <v>0</v>
      </c>
      <c r="E8" s="5"/>
      <c r="F8" s="15">
        <v>0</v>
      </c>
      <c r="G8" s="5"/>
    </row>
    <row r="9" spans="1:9" x14ac:dyDescent="0.2">
      <c r="A9" s="13" t="s">
        <v>2</v>
      </c>
      <c r="B9" s="33" t="s">
        <v>1</v>
      </c>
      <c r="C9" s="15">
        <f>C10</f>
        <v>220170</v>
      </c>
      <c r="D9" s="15">
        <f>D10</f>
        <v>36987.879999999997</v>
      </c>
      <c r="E9" s="3">
        <f>(D9/C9*100)</f>
        <v>16.799691147749467</v>
      </c>
      <c r="F9" s="15">
        <v>31367.566170000002</v>
      </c>
      <c r="G9" s="3">
        <f t="shared" ref="G9:G41" si="0">D9/F9*100</f>
        <v>117.91759615502231</v>
      </c>
      <c r="H9" s="10"/>
    </row>
    <row r="10" spans="1:9" x14ac:dyDescent="0.2">
      <c r="A10" s="13" t="s">
        <v>7</v>
      </c>
      <c r="B10" s="31" t="s">
        <v>6</v>
      </c>
      <c r="C10" s="15">
        <v>220170</v>
      </c>
      <c r="D10" s="15">
        <v>36987.879999999997</v>
      </c>
      <c r="E10" s="3">
        <f t="shared" ref="E10:E20" si="1">(D10/C10*100)</f>
        <v>16.799691147749467</v>
      </c>
      <c r="F10" s="15">
        <v>31367.566170000002</v>
      </c>
      <c r="G10" s="3">
        <f t="shared" si="0"/>
        <v>117.91759615502231</v>
      </c>
      <c r="H10" s="10"/>
    </row>
    <row r="11" spans="1:9" ht="47.25" x14ac:dyDescent="0.2">
      <c r="A11" s="13" t="s">
        <v>8</v>
      </c>
      <c r="B11" s="33" t="s">
        <v>9</v>
      </c>
      <c r="C11" s="15">
        <v>26129.54</v>
      </c>
      <c r="D11" s="15">
        <v>6643.74</v>
      </c>
      <c r="E11" s="3">
        <f t="shared" si="1"/>
        <v>25.426165175506345</v>
      </c>
      <c r="F11" s="15">
        <v>6351.5625</v>
      </c>
      <c r="G11" s="3">
        <f t="shared" si="0"/>
        <v>104.60008856088561</v>
      </c>
      <c r="H11" s="10"/>
    </row>
    <row r="12" spans="1:9" ht="94.5" x14ac:dyDescent="0.2">
      <c r="A12" s="13" t="s">
        <v>10</v>
      </c>
      <c r="B12" s="41" t="s">
        <v>11</v>
      </c>
      <c r="C12" s="15">
        <v>26129.54</v>
      </c>
      <c r="D12" s="15">
        <v>6643.74</v>
      </c>
      <c r="E12" s="3">
        <f t="shared" si="1"/>
        <v>25.426165175506345</v>
      </c>
      <c r="F12" s="15">
        <v>6351.5625</v>
      </c>
      <c r="G12" s="3">
        <f t="shared" si="0"/>
        <v>104.60008856088561</v>
      </c>
      <c r="H12" s="10"/>
    </row>
    <row r="13" spans="1:9" x14ac:dyDescent="0.2">
      <c r="A13" s="13" t="s">
        <v>12</v>
      </c>
      <c r="B13" s="33" t="s">
        <v>13</v>
      </c>
      <c r="C13" s="15">
        <f>C14+C15+C16+C17</f>
        <v>37300</v>
      </c>
      <c r="D13" s="15">
        <f>D14+D15+D16+D17</f>
        <v>5556.66</v>
      </c>
      <c r="E13" s="3">
        <f t="shared" si="1"/>
        <v>14.897211796246648</v>
      </c>
      <c r="F13" s="15">
        <v>5678.8732599999994</v>
      </c>
      <c r="G13" s="3">
        <f t="shared" si="0"/>
        <v>97.847931193308597</v>
      </c>
      <c r="H13" s="10"/>
    </row>
    <row r="14" spans="1:9" x14ac:dyDescent="0.2">
      <c r="A14" s="13" t="s">
        <v>14</v>
      </c>
      <c r="B14" s="32" t="s">
        <v>24</v>
      </c>
      <c r="C14" s="15">
        <v>28047</v>
      </c>
      <c r="D14" s="15">
        <v>127.73</v>
      </c>
      <c r="E14" s="3">
        <f t="shared" si="1"/>
        <v>0.45541412628801659</v>
      </c>
      <c r="F14" s="15">
        <v>2499.0517300000001</v>
      </c>
      <c r="G14" s="3">
        <f t="shared" si="0"/>
        <v>5.1111386957964253</v>
      </c>
      <c r="H14" s="10"/>
    </row>
    <row r="15" spans="1:9" x14ac:dyDescent="0.2">
      <c r="A15" s="13" t="s">
        <v>52</v>
      </c>
      <c r="B15" s="29" t="s">
        <v>60</v>
      </c>
      <c r="C15" s="15">
        <v>0</v>
      </c>
      <c r="D15" s="15">
        <v>-0.98</v>
      </c>
      <c r="E15" s="3"/>
      <c r="F15" s="15">
        <v>3.7716799999999999</v>
      </c>
      <c r="G15" s="3">
        <f t="shared" si="0"/>
        <v>-25.983116277096681</v>
      </c>
      <c r="H15" s="10"/>
    </row>
    <row r="16" spans="1:9" x14ac:dyDescent="0.2">
      <c r="A16" s="13" t="s">
        <v>15</v>
      </c>
      <c r="B16" s="32" t="s">
        <v>17</v>
      </c>
      <c r="C16" s="15">
        <v>4643</v>
      </c>
      <c r="D16" s="15">
        <v>3084.28</v>
      </c>
      <c r="E16" s="3">
        <f t="shared" si="1"/>
        <v>66.428602196855493</v>
      </c>
      <c r="F16" s="15">
        <v>1588.47108</v>
      </c>
      <c r="G16" s="3">
        <f t="shared" si="0"/>
        <v>194.16658186814456</v>
      </c>
      <c r="H16" s="10"/>
    </row>
    <row r="17" spans="1:9" ht="31.5" x14ac:dyDescent="0.2">
      <c r="A17" s="13" t="s">
        <v>16</v>
      </c>
      <c r="B17" s="32" t="s">
        <v>61</v>
      </c>
      <c r="C17" s="15">
        <v>4610</v>
      </c>
      <c r="D17" s="15">
        <v>2345.63</v>
      </c>
      <c r="E17" s="3">
        <f t="shared" si="1"/>
        <v>50.881344902386118</v>
      </c>
      <c r="F17" s="15">
        <v>1587.5787700000001</v>
      </c>
      <c r="G17" s="3">
        <f t="shared" si="0"/>
        <v>147.74888933542491</v>
      </c>
      <c r="H17" s="10"/>
    </row>
    <row r="18" spans="1:9" x14ac:dyDescent="0.2">
      <c r="A18" s="13" t="s">
        <v>18</v>
      </c>
      <c r="B18" s="33" t="s">
        <v>19</v>
      </c>
      <c r="C18" s="15">
        <f>C19+C20</f>
        <v>62878</v>
      </c>
      <c r="D18" s="15">
        <f>D19+D20</f>
        <v>6895.49</v>
      </c>
      <c r="E18" s="3">
        <f t="shared" si="1"/>
        <v>10.966458856833869</v>
      </c>
      <c r="F18" s="15">
        <v>5706.2454800000005</v>
      </c>
      <c r="G18" s="3">
        <f t="shared" si="0"/>
        <v>120.84110338695066</v>
      </c>
      <c r="H18" s="10"/>
    </row>
    <row r="19" spans="1:9" x14ac:dyDescent="0.2">
      <c r="A19" s="13" t="s">
        <v>20</v>
      </c>
      <c r="B19" s="32" t="s">
        <v>25</v>
      </c>
      <c r="C19" s="15">
        <v>14938</v>
      </c>
      <c r="D19" s="15">
        <v>1696.77</v>
      </c>
      <c r="E19" s="3">
        <f t="shared" si="1"/>
        <v>11.358749497924755</v>
      </c>
      <c r="F19" s="15">
        <v>1381.41444</v>
      </c>
      <c r="G19" s="3">
        <f t="shared" si="0"/>
        <v>122.82845400110338</v>
      </c>
      <c r="H19" s="10"/>
    </row>
    <row r="20" spans="1:9" x14ac:dyDescent="0.2">
      <c r="A20" s="13" t="s">
        <v>21</v>
      </c>
      <c r="B20" s="32" t="s">
        <v>26</v>
      </c>
      <c r="C20" s="15">
        <v>47940</v>
      </c>
      <c r="D20" s="15">
        <v>5198.72</v>
      </c>
      <c r="E20" s="5">
        <f t="shared" si="1"/>
        <v>10.844221944096788</v>
      </c>
      <c r="F20" s="15">
        <v>4324.83104</v>
      </c>
      <c r="G20" s="5">
        <f t="shared" si="0"/>
        <v>120.20631446448368</v>
      </c>
    </row>
    <row r="21" spans="1:9" x14ac:dyDescent="0.2">
      <c r="A21" s="13"/>
      <c r="B21" s="33" t="s">
        <v>27</v>
      </c>
      <c r="C21" s="15">
        <v>4527</v>
      </c>
      <c r="D21" s="15">
        <v>4492.28</v>
      </c>
      <c r="E21" s="3">
        <f t="shared" ref="E21:E41" si="2">D21/C21*100</f>
        <v>99.233046167439795</v>
      </c>
      <c r="F21" s="15">
        <v>1170.88427</v>
      </c>
      <c r="G21" s="3">
        <f t="shared" si="0"/>
        <v>383.66558635209947</v>
      </c>
    </row>
    <row r="22" spans="1:9" x14ac:dyDescent="0.2">
      <c r="A22" s="22"/>
      <c r="B22" s="34" t="s">
        <v>28</v>
      </c>
      <c r="C22" s="23">
        <f>(C24+C25+C26+C27+C28+C29+C30)</f>
        <v>65544.41</v>
      </c>
      <c r="D22" s="23">
        <f>(D24+D25+D26+D27+D28+D29+D30)</f>
        <v>21208.2</v>
      </c>
      <c r="E22" s="24">
        <f t="shared" si="2"/>
        <v>32.356992762616983</v>
      </c>
      <c r="F22" s="23">
        <f>(F24+F25+F26+F27+F28+F29+F30)</f>
        <v>19612.653809999996</v>
      </c>
      <c r="G22" s="24">
        <f t="shared" si="0"/>
        <v>108.13528962198107</v>
      </c>
    </row>
    <row r="23" spans="1:9" x14ac:dyDescent="0.2">
      <c r="A23" s="13"/>
      <c r="B23" s="14" t="s">
        <v>39</v>
      </c>
      <c r="C23" s="15">
        <v>0</v>
      </c>
      <c r="D23" s="15">
        <v>0</v>
      </c>
      <c r="E23" s="3"/>
      <c r="F23" s="15">
        <v>0</v>
      </c>
      <c r="G23" s="3"/>
      <c r="H23" s="10"/>
    </row>
    <row r="24" spans="1:9" ht="47.25" x14ac:dyDescent="0.2">
      <c r="A24" s="13" t="s">
        <v>29</v>
      </c>
      <c r="B24" s="33" t="s">
        <v>30</v>
      </c>
      <c r="C24" s="15">
        <v>54070</v>
      </c>
      <c r="D24" s="15">
        <v>17856.16</v>
      </c>
      <c r="E24" s="3">
        <f t="shared" si="2"/>
        <v>33.024153874606995</v>
      </c>
      <c r="F24" s="15">
        <v>15095.539640000001</v>
      </c>
      <c r="G24" s="3">
        <f t="shared" si="0"/>
        <v>118.28765599531756</v>
      </c>
      <c r="H24" s="10"/>
    </row>
    <row r="25" spans="1:9" ht="31.5" x14ac:dyDescent="0.2">
      <c r="A25" s="13" t="s">
        <v>31</v>
      </c>
      <c r="B25" s="33" t="s">
        <v>35</v>
      </c>
      <c r="C25" s="15">
        <v>27</v>
      </c>
      <c r="D25" s="15">
        <v>19.149999999999999</v>
      </c>
      <c r="E25" s="3">
        <f t="shared" si="2"/>
        <v>70.925925925925924</v>
      </c>
      <c r="F25" s="15">
        <v>10.778319999999999</v>
      </c>
      <c r="G25" s="3">
        <f t="shared" si="0"/>
        <v>177.67147384750129</v>
      </c>
      <c r="H25" s="10"/>
    </row>
    <row r="26" spans="1:9" ht="31.5" x14ac:dyDescent="0.2">
      <c r="A26" s="13" t="s">
        <v>32</v>
      </c>
      <c r="B26" s="33" t="s">
        <v>36</v>
      </c>
      <c r="C26" s="15">
        <v>9435.44</v>
      </c>
      <c r="D26" s="15">
        <v>1720.68</v>
      </c>
      <c r="E26" s="3">
        <f t="shared" si="2"/>
        <v>18.236351457907631</v>
      </c>
      <c r="F26" s="15">
        <v>3132.1914300000003</v>
      </c>
      <c r="G26" s="3">
        <f t="shared" si="0"/>
        <v>54.935339632162908</v>
      </c>
      <c r="H26" s="10"/>
    </row>
    <row r="27" spans="1:9" ht="31.5" x14ac:dyDescent="0.2">
      <c r="A27" s="13" t="s">
        <v>53</v>
      </c>
      <c r="B27" s="25" t="s">
        <v>54</v>
      </c>
      <c r="C27" s="15">
        <v>0</v>
      </c>
      <c r="D27" s="15">
        <v>574.66999999999996</v>
      </c>
      <c r="E27" s="3"/>
      <c r="F27" s="15">
        <v>106.03908</v>
      </c>
      <c r="G27" s="3">
        <f t="shared" si="0"/>
        <v>541.94170677452121</v>
      </c>
      <c r="H27" s="10"/>
    </row>
    <row r="28" spans="1:9" x14ac:dyDescent="0.2">
      <c r="A28" s="13" t="s">
        <v>33</v>
      </c>
      <c r="B28" s="33" t="s">
        <v>37</v>
      </c>
      <c r="C28" s="15">
        <v>0</v>
      </c>
      <c r="D28" s="15">
        <v>0</v>
      </c>
      <c r="E28" s="3"/>
      <c r="F28" s="15">
        <v>48.692769999999996</v>
      </c>
      <c r="G28" s="3">
        <f t="shared" si="0"/>
        <v>0</v>
      </c>
      <c r="H28" s="10"/>
    </row>
    <row r="29" spans="1:9" x14ac:dyDescent="0.2">
      <c r="A29" s="13" t="s">
        <v>34</v>
      </c>
      <c r="B29" s="33" t="s">
        <v>38</v>
      </c>
      <c r="C29" s="15">
        <v>827.34</v>
      </c>
      <c r="D29" s="15">
        <v>958.7</v>
      </c>
      <c r="E29" s="3">
        <f t="shared" si="2"/>
        <v>115.87739019024828</v>
      </c>
      <c r="F29" s="15">
        <v>452.73465999999996</v>
      </c>
      <c r="G29" s="3">
        <f t="shared" si="0"/>
        <v>211.75758887115029</v>
      </c>
      <c r="H29" s="10"/>
      <c r="I29" s="16"/>
    </row>
    <row r="30" spans="1:9" x14ac:dyDescent="0.2">
      <c r="A30" s="13" t="s">
        <v>40</v>
      </c>
      <c r="B30" s="33" t="s">
        <v>41</v>
      </c>
      <c r="C30" s="15">
        <v>1184.6300000000001</v>
      </c>
      <c r="D30" s="15">
        <v>78.84</v>
      </c>
      <c r="E30" s="3">
        <f t="shared" si="2"/>
        <v>6.6552425651891305</v>
      </c>
      <c r="F30" s="15">
        <v>766.67791</v>
      </c>
      <c r="G30" s="3">
        <f t="shared" si="0"/>
        <v>10.283327453636952</v>
      </c>
      <c r="H30" s="10"/>
      <c r="I30" s="16"/>
    </row>
    <row r="31" spans="1:9" x14ac:dyDescent="0.2">
      <c r="A31" s="22"/>
      <c r="B31" s="30" t="s">
        <v>42</v>
      </c>
      <c r="C31" s="23">
        <f>C7+C22</f>
        <v>416548.95000000007</v>
      </c>
      <c r="D31" s="23">
        <f>D7+D22</f>
        <v>81784.25</v>
      </c>
      <c r="E31" s="24">
        <f t="shared" si="2"/>
        <v>19.633766931833581</v>
      </c>
      <c r="F31" s="23">
        <v>69887.785489999995</v>
      </c>
      <c r="G31" s="24">
        <f t="shared" si="0"/>
        <v>117.02223704269787</v>
      </c>
      <c r="I31" s="26"/>
    </row>
    <row r="32" spans="1:9" x14ac:dyDescent="0.2">
      <c r="A32" s="22"/>
      <c r="B32" s="30" t="s">
        <v>43</v>
      </c>
      <c r="C32" s="23">
        <f>C34+C39+C40</f>
        <v>1382495.8599999999</v>
      </c>
      <c r="D32" s="23">
        <f>D34+D39+D40</f>
        <v>307261.78000000003</v>
      </c>
      <c r="E32" s="24">
        <f t="shared" si="2"/>
        <v>22.225150099183665</v>
      </c>
      <c r="F32" s="23">
        <v>279680.38656999997</v>
      </c>
      <c r="G32" s="24">
        <f t="shared" si="0"/>
        <v>109.86175461506551</v>
      </c>
      <c r="I32" s="16"/>
    </row>
    <row r="33" spans="1:9" x14ac:dyDescent="0.2">
      <c r="A33" s="13"/>
      <c r="B33" s="27" t="s">
        <v>5</v>
      </c>
      <c r="C33" s="15">
        <v>0</v>
      </c>
      <c r="D33" s="15">
        <v>0</v>
      </c>
      <c r="E33" s="5"/>
      <c r="F33" s="15">
        <v>0</v>
      </c>
      <c r="G33" s="5"/>
      <c r="I33" s="16"/>
    </row>
    <row r="34" spans="1:9" ht="47.25" x14ac:dyDescent="0.2">
      <c r="A34" s="13" t="s">
        <v>59</v>
      </c>
      <c r="B34" s="33" t="s">
        <v>58</v>
      </c>
      <c r="C34" s="15">
        <v>1380206.73</v>
      </c>
      <c r="D34" s="15">
        <v>306526.32</v>
      </c>
      <c r="E34" s="3">
        <f t="shared" si="2"/>
        <v>22.208725210316864</v>
      </c>
      <c r="F34" s="15">
        <v>280527.01976</v>
      </c>
      <c r="G34" s="3">
        <f t="shared" si="0"/>
        <v>109.26801997976638</v>
      </c>
      <c r="H34" s="10"/>
    </row>
    <row r="35" spans="1:9" s="7" customFormat="1" x14ac:dyDescent="0.2">
      <c r="A35" s="13" t="s">
        <v>57</v>
      </c>
      <c r="B35" s="31" t="s">
        <v>62</v>
      </c>
      <c r="C35" s="15">
        <v>456288</v>
      </c>
      <c r="D35" s="15">
        <v>114072</v>
      </c>
      <c r="E35" s="3">
        <f t="shared" si="2"/>
        <v>25</v>
      </c>
      <c r="F35" s="15">
        <v>100752.75</v>
      </c>
      <c r="G35" s="3">
        <f t="shared" si="0"/>
        <v>113.2197384190506</v>
      </c>
      <c r="H35" s="6"/>
      <c r="I35" s="6"/>
    </row>
    <row r="36" spans="1:9" x14ac:dyDescent="0.2">
      <c r="A36" s="13" t="s">
        <v>50</v>
      </c>
      <c r="B36" s="32" t="s">
        <v>44</v>
      </c>
      <c r="C36" s="15">
        <v>291369.03999999998</v>
      </c>
      <c r="D36" s="15">
        <v>14388.84</v>
      </c>
      <c r="E36" s="3">
        <f t="shared" si="2"/>
        <v>4.9383558390417877</v>
      </c>
      <c r="F36" s="15">
        <v>19012.43922</v>
      </c>
      <c r="G36" s="3">
        <f t="shared" si="0"/>
        <v>75.681188686529836</v>
      </c>
      <c r="H36" s="10"/>
    </row>
    <row r="37" spans="1:9" x14ac:dyDescent="0.2">
      <c r="A37" s="13" t="s">
        <v>49</v>
      </c>
      <c r="B37" s="32" t="s">
        <v>45</v>
      </c>
      <c r="C37" s="15">
        <v>631344.41</v>
      </c>
      <c r="D37" s="15">
        <v>177773.1</v>
      </c>
      <c r="E37" s="3">
        <f t="shared" si="2"/>
        <v>28.157863946241324</v>
      </c>
      <c r="F37" s="15">
        <v>160497.76150999998</v>
      </c>
      <c r="G37" s="3">
        <f t="shared" si="0"/>
        <v>110.7636008922926</v>
      </c>
      <c r="H37" s="10"/>
    </row>
    <row r="38" spans="1:9" x14ac:dyDescent="0.2">
      <c r="A38" s="13" t="s">
        <v>51</v>
      </c>
      <c r="B38" s="31" t="s">
        <v>46</v>
      </c>
      <c r="C38" s="15">
        <v>1205.28</v>
      </c>
      <c r="D38" s="15">
        <v>292.38</v>
      </c>
      <c r="E38" s="3">
        <f t="shared" si="2"/>
        <v>24.258263639984072</v>
      </c>
      <c r="F38" s="15">
        <v>264.06903000000005</v>
      </c>
      <c r="G38" s="3">
        <f t="shared" si="0"/>
        <v>110.72104896208386</v>
      </c>
      <c r="H38" s="10"/>
    </row>
    <row r="39" spans="1:9" x14ac:dyDescent="0.2">
      <c r="A39" s="13" t="s">
        <v>47</v>
      </c>
      <c r="B39" s="35" t="s">
        <v>48</v>
      </c>
      <c r="C39" s="15">
        <v>2661</v>
      </c>
      <c r="D39" s="15">
        <v>708.82</v>
      </c>
      <c r="E39" s="3">
        <f t="shared" si="2"/>
        <v>26.637354378053363</v>
      </c>
      <c r="F39" s="15">
        <v>1047.80142</v>
      </c>
      <c r="G39" s="3">
        <f t="shared" si="0"/>
        <v>67.648314506006301</v>
      </c>
      <c r="H39" s="10"/>
      <c r="I39" s="17"/>
    </row>
    <row r="40" spans="1:9" ht="45" x14ac:dyDescent="0.2">
      <c r="A40" s="13" t="s">
        <v>55</v>
      </c>
      <c r="B40" s="28" t="s">
        <v>56</v>
      </c>
      <c r="C40" s="15">
        <v>-371.87</v>
      </c>
      <c r="D40" s="15">
        <v>26.64</v>
      </c>
      <c r="E40" s="3"/>
      <c r="F40" s="15">
        <v>0</v>
      </c>
      <c r="G40" s="3"/>
      <c r="H40" s="10"/>
    </row>
    <row r="41" spans="1:9" x14ac:dyDescent="0.2">
      <c r="A41" s="22"/>
      <c r="B41" s="22" t="s">
        <v>65</v>
      </c>
      <c r="C41" s="23">
        <f>C31+C32</f>
        <v>1799044.81</v>
      </c>
      <c r="D41" s="23">
        <f>D31+D32</f>
        <v>389046.03</v>
      </c>
      <c r="E41" s="24">
        <f t="shared" si="2"/>
        <v>21.625143956253098</v>
      </c>
      <c r="F41" s="23">
        <v>349568.17206000001</v>
      </c>
      <c r="G41" s="24">
        <f t="shared" si="0"/>
        <v>111.29332161659843</v>
      </c>
      <c r="H41" s="10"/>
    </row>
    <row r="42" spans="1:9" x14ac:dyDescent="0.2">
      <c r="C42" s="10"/>
      <c r="D42" s="10"/>
      <c r="E42" s="10"/>
      <c r="F42" s="10"/>
      <c r="G42" s="18"/>
      <c r="H42" s="10"/>
    </row>
    <row r="43" spans="1:9" x14ac:dyDescent="0.2">
      <c r="C43" s="10"/>
      <c r="D43" s="10"/>
      <c r="E43" s="10"/>
      <c r="F43" s="10"/>
      <c r="G43" s="18"/>
      <c r="H43" s="10"/>
    </row>
    <row r="44" spans="1:9" x14ac:dyDescent="0.2">
      <c r="C44" s="10"/>
      <c r="D44" s="10"/>
      <c r="E44" s="10"/>
      <c r="F44" s="10"/>
      <c r="G44" s="18"/>
      <c r="H44" s="10"/>
    </row>
    <row r="45" spans="1:9" x14ac:dyDescent="0.2">
      <c r="C45" s="10"/>
      <c r="D45" s="10"/>
      <c r="E45" s="10"/>
      <c r="F45" s="10"/>
      <c r="G45" s="18"/>
      <c r="H45" s="10"/>
    </row>
    <row r="46" spans="1:9" x14ac:dyDescent="0.2">
      <c r="C46" s="10"/>
      <c r="D46" s="10"/>
      <c r="E46" s="10"/>
      <c r="F46" s="10"/>
      <c r="G46" s="18"/>
      <c r="H46" s="10"/>
    </row>
  </sheetData>
  <mergeCells count="6">
    <mergeCell ref="A2:G2"/>
    <mergeCell ref="F4:F5"/>
    <mergeCell ref="G4:G5"/>
    <mergeCell ref="A4:A5"/>
    <mergeCell ref="B4:B5"/>
    <mergeCell ref="C4:E4"/>
  </mergeCells>
  <pageMargins left="0.39370078740157483" right="0.39370078740157483" top="0.78740157480314965" bottom="0.39370078740157483" header="0.39370078740157483" footer="0.39370078740157483"/>
  <pageSetup scale="71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01.04.2025</vt:lpstr>
      <vt:lpstr>'на 01.04.2025'!Заголовки_для_печати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Comp14</dc:creator>
  <cp:lastModifiedBy>User Windows</cp:lastModifiedBy>
  <cp:lastPrinted>2024-08-20T06:53:15Z</cp:lastPrinted>
  <dcterms:created xsi:type="dcterms:W3CDTF">2024-08-12T13:05:32Z</dcterms:created>
  <dcterms:modified xsi:type="dcterms:W3CDTF">2025-05-12T11:06:19Z</dcterms:modified>
</cp:coreProperties>
</file>